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5" windowWidth="11340" windowHeight="5910"/>
  </bookViews>
  <sheets>
    <sheet name="інформ про бюджет" sheetId="2" r:id="rId1"/>
  </sheets>
  <definedNames>
    <definedName name="RangeToPoke">#REF!</definedName>
    <definedName name="we">#REF!</definedName>
  </definedNames>
  <calcPr calcId="145621"/>
</workbook>
</file>

<file path=xl/calcChain.xml><?xml version="1.0" encoding="utf-8"?>
<calcChain xmlns="http://schemas.openxmlformats.org/spreadsheetml/2006/main">
  <c r="I14" i="2" l="1"/>
  <c r="H14" i="2"/>
  <c r="I31" i="2"/>
  <c r="H31" i="2"/>
  <c r="I30" i="2"/>
  <c r="H30" i="2"/>
  <c r="I29" i="2"/>
  <c r="H29" i="2"/>
  <c r="H25" i="2"/>
  <c r="I25" i="2"/>
  <c r="I24" i="2"/>
  <c r="H24" i="2"/>
  <c r="I23" i="2"/>
  <c r="H23" i="2"/>
  <c r="I22" i="2"/>
  <c r="H22" i="2"/>
  <c r="F14" i="2"/>
  <c r="F32" i="2"/>
  <c r="F30" i="2"/>
  <c r="F20" i="2"/>
  <c r="F19" i="2"/>
  <c r="F17" i="2"/>
  <c r="G14" i="2" l="1"/>
  <c r="G32" i="2"/>
  <c r="G31" i="2"/>
  <c r="G30" i="2"/>
  <c r="G20" i="2"/>
  <c r="G19" i="2"/>
  <c r="G17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D28" i="2" l="1"/>
  <c r="D27" i="2"/>
  <c r="D26" i="2"/>
  <c r="D25" i="2"/>
  <c r="D24" i="2"/>
  <c r="D23" i="2"/>
  <c r="D22" i="2"/>
  <c r="D21" i="2"/>
  <c r="D20" i="2"/>
  <c r="D19" i="2"/>
  <c r="D18" i="2"/>
  <c r="D16" i="2"/>
  <c r="D17" i="2"/>
  <c r="D15" i="2"/>
  <c r="H15" i="2" s="1"/>
  <c r="F133" i="2"/>
  <c r="G133" i="2"/>
  <c r="I135" i="2"/>
  <c r="H135" i="2"/>
  <c r="I134" i="2"/>
  <c r="H134" i="2"/>
  <c r="E133" i="2"/>
  <c r="D133" i="2"/>
  <c r="I132" i="2"/>
  <c r="H132" i="2"/>
  <c r="G131" i="2"/>
  <c r="F131" i="2"/>
  <c r="E131" i="2"/>
  <c r="I131" i="2" s="1"/>
  <c r="D131" i="2"/>
  <c r="H131" i="2" s="1"/>
  <c r="I88" i="2"/>
  <c r="H88" i="2"/>
  <c r="I130" i="2"/>
  <c r="H130" i="2"/>
  <c r="I129" i="2"/>
  <c r="H129" i="2"/>
  <c r="I128" i="2"/>
  <c r="H128" i="2"/>
  <c r="I127" i="2"/>
  <c r="H127" i="2"/>
  <c r="I126" i="2"/>
  <c r="H126" i="2"/>
  <c r="I125" i="2"/>
  <c r="H125" i="2"/>
  <c r="I124" i="2"/>
  <c r="H124" i="2"/>
  <c r="I123" i="2"/>
  <c r="H123" i="2"/>
  <c r="I122" i="2"/>
  <c r="H122" i="2"/>
  <c r="I121" i="2"/>
  <c r="H121" i="2"/>
  <c r="I120" i="2"/>
  <c r="H120" i="2"/>
  <c r="G120" i="2"/>
  <c r="F120" i="2"/>
  <c r="E120" i="2"/>
  <c r="D120" i="2"/>
  <c r="G116" i="2"/>
  <c r="F116" i="2"/>
  <c r="E116" i="2"/>
  <c r="D116" i="2"/>
  <c r="G115" i="2"/>
  <c r="G114" i="2" s="1"/>
  <c r="E114" i="2"/>
  <c r="D114" i="2"/>
  <c r="I119" i="2"/>
  <c r="H119" i="2"/>
  <c r="I118" i="2"/>
  <c r="H118" i="2"/>
  <c r="I117" i="2"/>
  <c r="H117" i="2"/>
  <c r="I116" i="2"/>
  <c r="H116" i="2"/>
  <c r="G109" i="2"/>
  <c r="F109" i="2"/>
  <c r="E109" i="2"/>
  <c r="D109" i="2"/>
  <c r="I115" i="2"/>
  <c r="H115" i="2"/>
  <c r="I105" i="2"/>
  <c r="H105" i="2"/>
  <c r="I104" i="2"/>
  <c r="H104" i="2"/>
  <c r="I103" i="2"/>
  <c r="H103" i="2"/>
  <c r="I86" i="2"/>
  <c r="H86" i="2"/>
  <c r="I85" i="2"/>
  <c r="H85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D62" i="2"/>
  <c r="E62" i="2"/>
  <c r="F62" i="2"/>
  <c r="G62" i="2"/>
  <c r="H63" i="2"/>
  <c r="I63" i="2"/>
  <c r="H64" i="2"/>
  <c r="I64" i="2"/>
  <c r="H65" i="2"/>
  <c r="I65" i="2"/>
  <c r="H66" i="2"/>
  <c r="I66" i="2"/>
  <c r="H67" i="2"/>
  <c r="I67" i="2"/>
  <c r="H68" i="2"/>
  <c r="I68" i="2"/>
  <c r="H69" i="2"/>
  <c r="I69" i="2"/>
  <c r="H70" i="2"/>
  <c r="I70" i="2"/>
  <c r="I54" i="2"/>
  <c r="H54" i="2"/>
  <c r="H28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6" i="2"/>
  <c r="I26" i="2"/>
  <c r="H27" i="2"/>
  <c r="I27" i="2"/>
  <c r="I28" i="2"/>
  <c r="H32" i="2"/>
  <c r="I32" i="2"/>
  <c r="I108" i="2"/>
  <c r="H108" i="2"/>
  <c r="H107" i="2" s="1"/>
  <c r="I107" i="2"/>
  <c r="G107" i="2"/>
  <c r="F107" i="2"/>
  <c r="E107" i="2"/>
  <c r="D107" i="2"/>
  <c r="I106" i="2"/>
  <c r="H106" i="2"/>
  <c r="I102" i="2"/>
  <c r="H102" i="2"/>
  <c r="I101" i="2"/>
  <c r="H101" i="2"/>
  <c r="I100" i="2"/>
  <c r="H100" i="2"/>
  <c r="I99" i="2"/>
  <c r="H99" i="2"/>
  <c r="I98" i="2"/>
  <c r="H98" i="2"/>
  <c r="I97" i="2"/>
  <c r="H97" i="2"/>
  <c r="H96" i="2" s="1"/>
  <c r="I96" i="2"/>
  <c r="G96" i="2"/>
  <c r="F96" i="2"/>
  <c r="E96" i="2"/>
  <c r="D96" i="2"/>
  <c r="I95" i="2"/>
  <c r="H95" i="2"/>
  <c r="I94" i="2"/>
  <c r="H94" i="2"/>
  <c r="I93" i="2"/>
  <c r="H93" i="2"/>
  <c r="I92" i="2"/>
  <c r="H92" i="2"/>
  <c r="I91" i="2"/>
  <c r="H91" i="2"/>
  <c r="H90" i="2" s="1"/>
  <c r="I90" i="2"/>
  <c r="G90" i="2"/>
  <c r="F90" i="2"/>
  <c r="E90" i="2"/>
  <c r="D90" i="2"/>
  <c r="I133" i="2" l="1"/>
  <c r="H133" i="2"/>
  <c r="I114" i="2"/>
  <c r="I62" i="2"/>
  <c r="H62" i="2"/>
  <c r="I113" i="2"/>
  <c r="H113" i="2"/>
  <c r="I112" i="2"/>
  <c r="H112" i="2"/>
  <c r="I111" i="2"/>
  <c r="H111" i="2"/>
  <c r="I110" i="2"/>
  <c r="H110" i="2"/>
  <c r="I89" i="2"/>
  <c r="H89" i="2"/>
  <c r="I53" i="2"/>
  <c r="I55" i="2"/>
  <c r="H55" i="2"/>
  <c r="H57" i="2"/>
  <c r="H58" i="2"/>
  <c r="H59" i="2"/>
  <c r="H60" i="2"/>
  <c r="H61" i="2"/>
  <c r="H53" i="2"/>
  <c r="I80" i="2"/>
  <c r="I81" i="2"/>
  <c r="I82" i="2"/>
  <c r="I83" i="2"/>
  <c r="I84" i="2"/>
  <c r="I87" i="2"/>
  <c r="I79" i="2"/>
  <c r="H80" i="2"/>
  <c r="H81" i="2"/>
  <c r="H82" i="2"/>
  <c r="H83" i="2"/>
  <c r="H84" i="2"/>
  <c r="H87" i="2"/>
  <c r="H79" i="2"/>
  <c r="I44" i="2"/>
  <c r="I45" i="2"/>
  <c r="I46" i="2"/>
  <c r="I47" i="2"/>
  <c r="I48" i="2"/>
  <c r="I49" i="2"/>
  <c r="I50" i="2"/>
  <c r="I51" i="2"/>
  <c r="I52" i="2"/>
  <c r="I43" i="2"/>
  <c r="H44" i="2"/>
  <c r="H45" i="2"/>
  <c r="H46" i="2"/>
  <c r="H47" i="2"/>
  <c r="H48" i="2"/>
  <c r="H49" i="2"/>
  <c r="H50" i="2"/>
  <c r="H51" i="2"/>
  <c r="H52" i="2"/>
  <c r="H43" i="2"/>
  <c r="D78" i="2"/>
  <c r="E78" i="2"/>
  <c r="F78" i="2"/>
  <c r="G78" i="2"/>
  <c r="D34" i="2"/>
  <c r="H109" i="2"/>
  <c r="I61" i="2"/>
  <c r="I60" i="2"/>
  <c r="I59" i="2"/>
  <c r="I58" i="2"/>
  <c r="I57" i="2"/>
  <c r="G56" i="2"/>
  <c r="F56" i="2"/>
  <c r="E56" i="2"/>
  <c r="D56" i="2"/>
  <c r="H56" i="2" s="1"/>
  <c r="E42" i="2"/>
  <c r="D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G34" i="2"/>
  <c r="F34" i="2"/>
  <c r="E34" i="2"/>
  <c r="I34" i="2" s="1"/>
  <c r="D14" i="2"/>
  <c r="G42" i="2"/>
  <c r="I78" i="2"/>
  <c r="F42" i="2"/>
  <c r="H78" i="2"/>
  <c r="I56" i="2" l="1"/>
  <c r="E14" i="2"/>
  <c r="I109" i="2"/>
  <c r="H34" i="2"/>
  <c r="H42" i="2"/>
  <c r="I42" i="2"/>
  <c r="F114" i="2"/>
  <c r="H114" i="2" s="1"/>
</calcChain>
</file>

<file path=xl/sharedStrings.xml><?xml version="1.0" encoding="utf-8"?>
<sst xmlns="http://schemas.openxmlformats.org/spreadsheetml/2006/main" count="70" uniqueCount="64">
  <si>
    <t>ІНФОРМАЦІЯ</t>
  </si>
  <si>
    <t>про бюджет за бюджетними програмами з деталізацією за кодами економічної</t>
  </si>
  <si>
    <t>класифікації видатків бюджету або класифікації кредитування бюджету</t>
  </si>
  <si>
    <t>(тис.грн)</t>
  </si>
  <si>
    <t>Код програмної класифікації видатків та кредитування бюджету / код економічної класифікації видатків бюджету або код кредитування бюджету</t>
  </si>
  <si>
    <t>Код функціональної класифікації видатків та кредитування бюджету</t>
  </si>
  <si>
    <t>Найменування згідно з програмною класифікацією видатків та кредитування бюджету</t>
  </si>
  <si>
    <t>Загальний фонд</t>
  </si>
  <si>
    <t>Спеціальний фонд</t>
  </si>
  <si>
    <t>Разом</t>
  </si>
  <si>
    <t>ЗАТВЕРДЖЕНО</t>
  </si>
  <si>
    <t>Наказ Міністерства фінансів України</t>
  </si>
  <si>
    <t>01.12.2010 №1489</t>
  </si>
  <si>
    <t>0113</t>
  </si>
  <si>
    <t>в т.ч. за бюджетними програмами</t>
  </si>
  <si>
    <t>Розширення мережі власності України за кордоном  для потреб дипломатичних установ України</t>
  </si>
  <si>
    <t>за 2018 рік</t>
  </si>
  <si>
    <t>план на 2018 рік з урахуванням внесених змін</t>
  </si>
  <si>
    <t xml:space="preserve">касове виконання за  2018 рік </t>
  </si>
  <si>
    <t xml:space="preserve">касове виконання за   2018 рік </t>
  </si>
  <si>
    <t>(найменування головного розпорядника коштів міського бюджету)</t>
  </si>
  <si>
    <t>Видатки всього за головним розпорядником коштів міського  бюджету:                                                                                                                 в т.ч.</t>
  </si>
  <si>
    <t>Керівництво та управління у сфері фінансів</t>
  </si>
  <si>
    <t>9750</t>
  </si>
  <si>
    <t>Субвенція з місцевого бюджету на співфінансування інвестиційних проектів</t>
  </si>
  <si>
    <t>Відділ освіти, молоді та спорту Новгород-Сіверської міської ради Чернігівської обл.</t>
  </si>
  <si>
    <t>0610160</t>
  </si>
  <si>
    <t>0611010</t>
  </si>
  <si>
    <t>0611020</t>
  </si>
  <si>
    <t>0611090</t>
  </si>
  <si>
    <t>0611150</t>
  </si>
  <si>
    <t>0611161</t>
  </si>
  <si>
    <t>0611162</t>
  </si>
  <si>
    <t>0111</t>
  </si>
  <si>
    <t>Надання дошкільної освіти</t>
  </si>
  <si>
    <t>0910</t>
  </si>
  <si>
    <t>0921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</si>
  <si>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</si>
  <si>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0960</t>
  </si>
  <si>
    <t>Надання позашкільної освіти позашкільними закладами освіти, заходи із позашкільної роботи з дітьми</t>
  </si>
  <si>
    <t>0990</t>
  </si>
  <si>
    <t xml:space="preserve">Методичне забезпечення діяльності навчальних закладів </t>
  </si>
  <si>
    <t>Забезпечення діяльності іншіх закладів у сфері освіти</t>
  </si>
  <si>
    <t>Відділ освіти, молоді та спорту Новгород-Сіверської міської ради Чернігівської області</t>
  </si>
  <si>
    <t>Інші програми та заходи у сфері освіти</t>
  </si>
  <si>
    <t>1040</t>
  </si>
  <si>
    <t>0613131</t>
  </si>
  <si>
    <t>Реалізація державної політики у молодіжній сфері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</si>
  <si>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</si>
  <si>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</si>
  <si>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0615011</t>
  </si>
  <si>
    <t>0615031</t>
  </si>
  <si>
    <t>0810</t>
  </si>
  <si>
    <t>Розвиток дитячо-юнацького та резервного спорту</t>
  </si>
  <si>
    <t>Начальник відділу освіти, молоді та спорту</t>
  </si>
  <si>
    <t xml:space="preserve">     Головний бухгалтер</t>
  </si>
  <si>
    <t>П.В. Верченко</t>
  </si>
  <si>
    <t>К.В. Кірієнко</t>
  </si>
  <si>
    <t>0617325</t>
  </si>
  <si>
    <t>0617363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</si>
  <si>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</si>
  <si>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</si>
  <si>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Будівництво споруд, установ та закладів фізичної культури і спорту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</si>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</sst>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u/>
      <sz val="14"/>
      <name val="Arial Cyr"/>
      <charset val="204"/>
    </font>
    <font>
      <b/>
      <sz val="9"/>
      <name val="Arial Cyr"/>
      <charset val="204"/>
    </font>
    <font>
      <b/>
      <sz val="7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0" fillId="0" borderId="0" xfId="0" applyNumberFormat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/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164" fontId="1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vertical="center"/>
    </xf>
    <xf numFmtId="164" fontId="3" fillId="0" borderId="5" xfId="0" applyNumberFormat="1" applyFont="1" applyFill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0" fillId="0" borderId="6" xfId="0" applyBorder="1"/>
    <xf numFmtId="164" fontId="3" fillId="0" borderId="7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0" fontId="0" fillId="0" borderId="2" xfId="0" applyFill="1" applyBorder="1"/>
    <xf numFmtId="0" fontId="0" fillId="0" borderId="2" xfId="0" applyBorder="1"/>
    <xf numFmtId="164" fontId="3" fillId="0" borderId="4" xfId="0" applyNumberFormat="1" applyFont="1" applyFill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0" fontId="4" fillId="0" borderId="2" xfId="0" applyNumberFormat="1" applyFont="1" applyFill="1" applyBorder="1" applyAlignment="1" applyProtection="1">
      <alignment horizontal="center"/>
    </xf>
    <xf numFmtId="0" fontId="4" fillId="0" borderId="2" xfId="0" applyFont="1" applyBorder="1" applyAlignment="1">
      <alignment horizontal="center"/>
    </xf>
    <xf numFmtId="164" fontId="3" fillId="0" borderId="4" xfId="0" applyNumberFormat="1" applyFont="1" applyFill="1" applyBorder="1" applyAlignment="1" applyProtection="1">
      <alignment vertical="center"/>
    </xf>
    <xf numFmtId="164" fontId="3" fillId="0" borderId="5" xfId="0" applyNumberFormat="1" applyFont="1" applyFill="1" applyBorder="1" applyAlignment="1" applyProtection="1">
      <alignment vertical="center"/>
    </xf>
    <xf numFmtId="164" fontId="3" fillId="0" borderId="9" xfId="0" applyNumberFormat="1" applyFont="1" applyFill="1" applyBorder="1" applyAlignment="1" applyProtection="1">
      <alignment vertical="center"/>
    </xf>
    <xf numFmtId="164" fontId="3" fillId="0" borderId="3" xfId="0" applyNumberFormat="1" applyFont="1" applyBorder="1" applyAlignment="1">
      <alignment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164" fontId="3" fillId="0" borderId="20" xfId="0" applyNumberFormat="1" applyFont="1" applyFill="1" applyBorder="1" applyAlignment="1">
      <alignment vertical="center"/>
    </xf>
    <xf numFmtId="164" fontId="3" fillId="0" borderId="21" xfId="0" applyNumberFormat="1" applyFont="1" applyFill="1" applyBorder="1" applyAlignment="1">
      <alignment vertical="center"/>
    </xf>
    <xf numFmtId="164" fontId="3" fillId="0" borderId="21" xfId="0" applyNumberFormat="1" applyFont="1" applyBorder="1" applyAlignment="1">
      <alignment vertical="center"/>
    </xf>
    <xf numFmtId="164" fontId="3" fillId="0" borderId="22" xfId="0" applyNumberFormat="1" applyFont="1" applyBorder="1" applyAlignment="1">
      <alignment vertical="center"/>
    </xf>
    <xf numFmtId="49" fontId="3" fillId="0" borderId="1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49" fontId="3" fillId="0" borderId="19" xfId="0" applyNumberFormat="1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164" fontId="3" fillId="0" borderId="25" xfId="0" applyNumberFormat="1" applyFont="1" applyFill="1" applyBorder="1" applyAlignment="1">
      <alignment vertical="center"/>
    </xf>
    <xf numFmtId="164" fontId="1" fillId="0" borderId="17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NumberFormat="1" applyFont="1" applyFill="1" applyAlignment="1" applyProtection="1">
      <alignment horizontal="center"/>
    </xf>
    <xf numFmtId="0" fontId="5" fillId="0" borderId="0" xfId="0" applyNumberFormat="1" applyFont="1" applyFill="1" applyAlignment="1" applyProtection="1">
      <alignment horizontal="center" wrapText="1"/>
    </xf>
    <xf numFmtId="0" fontId="4" fillId="0" borderId="0" xfId="0" applyNumberFormat="1" applyFont="1" applyFill="1" applyAlignment="1" applyProtection="1">
      <alignment horizontal="center"/>
    </xf>
    <xf numFmtId="0" fontId="5" fillId="0" borderId="0" xfId="0" applyNumberFormat="1" applyFont="1" applyFill="1" applyAlignment="1" applyProtection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50"/>
  <sheetViews>
    <sheetView tabSelected="1" topLeftCell="A13" workbookViewId="0">
      <selection activeCell="D14" sqref="D14"/>
    </sheetView>
  </sheetViews>
  <sheetFormatPr defaultColWidth="9.140625" defaultRowHeight="12.75" x14ac:dyDescent="0.2"/>
  <cols>
    <col min="1" max="1" width="19.140625" customWidth="1"/>
    <col min="2" max="2" width="12" customWidth="1"/>
    <col min="3" max="3" width="20" customWidth="1"/>
    <col min="4" max="4" width="15.140625" customWidth="1"/>
    <col min="5" max="5" width="14.140625" customWidth="1"/>
    <col min="6" max="6" width="15.7109375" customWidth="1"/>
    <col min="7" max="7" width="12.7109375" customWidth="1"/>
    <col min="8" max="8" width="14.85546875" customWidth="1"/>
    <col min="9" max="9" width="15" customWidth="1"/>
    <col min="10" max="10" width="19.42578125" customWidth="1"/>
    <col min="11" max="244" width="9.140625" customWidth="1"/>
  </cols>
  <sheetData>
    <row r="1" spans="1:12" ht="15" customHeight="1" x14ac:dyDescent="0.2">
      <c r="G1" s="1" t="s">
        <v>10</v>
      </c>
      <c r="H1" s="1"/>
    </row>
    <row r="2" spans="1:12" ht="14.25" customHeight="1" x14ac:dyDescent="0.2">
      <c r="G2" s="1" t="s">
        <v>11</v>
      </c>
      <c r="H2" s="1"/>
    </row>
    <row r="3" spans="1:12" x14ac:dyDescent="0.2">
      <c r="G3" s="1" t="s">
        <v>12</v>
      </c>
      <c r="H3" s="1"/>
    </row>
    <row r="4" spans="1:12" ht="18" customHeight="1" x14ac:dyDescent="0.25">
      <c r="A4" s="82" t="s">
        <v>0</v>
      </c>
      <c r="B4" s="82"/>
      <c r="C4" s="82"/>
      <c r="D4" s="82"/>
      <c r="E4" s="82"/>
      <c r="F4" s="82"/>
      <c r="G4" s="82"/>
      <c r="H4" s="82"/>
      <c r="I4" s="82"/>
    </row>
    <row r="5" spans="1:12" ht="18" customHeight="1" x14ac:dyDescent="0.25">
      <c r="A5" s="83" t="s">
        <v>1</v>
      </c>
      <c r="B5" s="83"/>
      <c r="C5" s="83"/>
      <c r="D5" s="83"/>
      <c r="E5" s="83"/>
      <c r="F5" s="83"/>
      <c r="G5" s="83"/>
      <c r="H5" s="83"/>
      <c r="I5" s="83"/>
    </row>
    <row r="6" spans="1:12" ht="15.95" customHeight="1" x14ac:dyDescent="0.25">
      <c r="A6" s="83" t="s">
        <v>2</v>
      </c>
      <c r="B6" s="83"/>
      <c r="C6" s="83"/>
      <c r="D6" s="83"/>
      <c r="E6" s="83"/>
      <c r="F6" s="83"/>
      <c r="G6" s="83"/>
      <c r="H6" s="83"/>
      <c r="I6" s="83"/>
    </row>
    <row r="7" spans="1:12" ht="19.5" customHeight="1" x14ac:dyDescent="0.25">
      <c r="A7" s="84" t="s">
        <v>25</v>
      </c>
      <c r="B7" s="84"/>
      <c r="C7" s="84"/>
      <c r="D7" s="84"/>
      <c r="E7" s="84"/>
      <c r="F7" s="84"/>
      <c r="G7" s="84"/>
      <c r="H7" s="84"/>
      <c r="I7" s="84"/>
    </row>
    <row r="8" spans="1:12" ht="18.75" hidden="1" customHeight="1" x14ac:dyDescent="0.25">
      <c r="A8" s="85" t="s">
        <v>20</v>
      </c>
      <c r="B8" s="85"/>
      <c r="C8" s="85"/>
      <c r="D8" s="85"/>
      <c r="E8" s="85"/>
      <c r="F8" s="85"/>
      <c r="G8" s="85"/>
      <c r="H8" s="85"/>
      <c r="I8" s="85"/>
    </row>
    <row r="9" spans="1:12" ht="18.75" customHeight="1" x14ac:dyDescent="0.25">
      <c r="A9" s="86" t="s">
        <v>16</v>
      </c>
      <c r="B9" s="86"/>
      <c r="C9" s="86"/>
      <c r="D9" s="86"/>
      <c r="E9" s="86"/>
      <c r="F9" s="86"/>
      <c r="G9" s="86"/>
      <c r="H9" s="86"/>
      <c r="I9" s="86"/>
    </row>
    <row r="10" spans="1:12" ht="18.75" customHeight="1" x14ac:dyDescent="0.25">
      <c r="B10" s="2"/>
      <c r="C10" s="2"/>
      <c r="D10" s="2"/>
      <c r="E10" s="2"/>
      <c r="F10" s="2"/>
      <c r="G10" s="2"/>
      <c r="H10" s="2"/>
      <c r="I10" t="s">
        <v>3</v>
      </c>
    </row>
    <row r="11" spans="1:12" ht="54.75" customHeight="1" x14ac:dyDescent="0.2">
      <c r="A11" s="81" t="s">
        <v>4</v>
      </c>
      <c r="B11" s="81" t="s">
        <v>5</v>
      </c>
      <c r="C11" s="81" t="s">
        <v>6</v>
      </c>
      <c r="D11" s="81" t="s">
        <v>7</v>
      </c>
      <c r="E11" s="81"/>
      <c r="F11" s="81" t="s">
        <v>8</v>
      </c>
      <c r="G11" s="81"/>
      <c r="H11" s="81" t="s">
        <v>9</v>
      </c>
      <c r="I11" s="81"/>
    </row>
    <row r="12" spans="1:12" ht="94.5" customHeight="1" x14ac:dyDescent="0.2">
      <c r="A12" s="81"/>
      <c r="B12" s="81"/>
      <c r="C12" s="81"/>
      <c r="D12" s="3" t="s">
        <v>17</v>
      </c>
      <c r="E12" s="3" t="s">
        <v>18</v>
      </c>
      <c r="F12" s="3" t="s">
        <v>17</v>
      </c>
      <c r="G12" s="3" t="s">
        <v>19</v>
      </c>
      <c r="H12" s="3" t="s">
        <v>17</v>
      </c>
      <c r="I12" s="3" t="s">
        <v>19</v>
      </c>
      <c r="J12" s="8"/>
    </row>
    <row r="13" spans="1:12" ht="18.75" customHeight="1" thickBot="1" x14ac:dyDescent="0.3">
      <c r="A13" s="5">
        <v>1</v>
      </c>
      <c r="B13" s="4">
        <v>2</v>
      </c>
      <c r="C13" s="5">
        <v>3</v>
      </c>
      <c r="D13" s="41">
        <v>4</v>
      </c>
      <c r="E13" s="42">
        <v>5</v>
      </c>
      <c r="F13" s="41">
        <v>6</v>
      </c>
      <c r="G13" s="42">
        <v>7</v>
      </c>
      <c r="H13" s="41">
        <v>8</v>
      </c>
      <c r="I13" s="42">
        <v>9</v>
      </c>
    </row>
    <row r="14" spans="1:12" ht="48" customHeight="1" thickBot="1" x14ac:dyDescent="0.25">
      <c r="A14" s="94" t="s">
        <v>21</v>
      </c>
      <c r="B14" s="94"/>
      <c r="C14" s="95"/>
      <c r="D14" s="43">
        <f>SUM(D15:D32)</f>
        <v>38593.630000000005</v>
      </c>
      <c r="E14" s="44">
        <f>SUM(E15:E32)</f>
        <v>38513.465000000011</v>
      </c>
      <c r="F14" s="44">
        <f>F17+F19+F20+F30+F31+F32</f>
        <v>2954.8</v>
      </c>
      <c r="G14" s="44">
        <f>G15+G16+G17+G18+G19+G20+G21+G22+G23+G24+G25+G26+G27+G28+G29+G30+G31+G32</f>
        <v>2683.9</v>
      </c>
      <c r="H14" s="44">
        <f>H15+H16+H17+H18+H19+H20+H21+H22+H23+H24+H25+H26+H27+H28+H29+H30+H31+H32</f>
        <v>41548.430000000008</v>
      </c>
      <c r="I14" s="45">
        <f>I15+I16+I17+I18+I19+I20+I21+I22+I23+I24+I25+I26+I27+I28+I29+I30+I31+I32</f>
        <v>41197.36500000002</v>
      </c>
      <c r="J14" s="8"/>
      <c r="L14" s="8"/>
    </row>
    <row r="15" spans="1:12" ht="15" customHeight="1" x14ac:dyDescent="0.2">
      <c r="A15" s="14">
        <v>2111</v>
      </c>
      <c r="B15" s="15"/>
      <c r="C15" s="100" t="s">
        <v>43</v>
      </c>
      <c r="D15" s="29">
        <f>D35+D43+D63+D79+D91+D97+D121</f>
        <v>24877.85</v>
      </c>
      <c r="E15" s="29">
        <f>E35+E43+E63+E79+E91+E97+E121</f>
        <v>24877.599999999999</v>
      </c>
      <c r="F15" s="31"/>
      <c r="G15" s="31"/>
      <c r="H15" s="31">
        <f>D15+F15</f>
        <v>24877.85</v>
      </c>
      <c r="I15" s="31">
        <f>E15+G15</f>
        <v>24877.599999999999</v>
      </c>
      <c r="J15" s="8"/>
    </row>
    <row r="16" spans="1:12" ht="15" x14ac:dyDescent="0.2">
      <c r="A16" s="14">
        <v>2120</v>
      </c>
      <c r="B16" s="15"/>
      <c r="C16" s="101"/>
      <c r="D16" s="16">
        <f>D36+D44+D64+D80+D92+D98+D122</f>
        <v>5507.5889999999999</v>
      </c>
      <c r="E16" s="16">
        <f>E36+E44+E64+E80+E92+E98+E122</f>
        <v>5507.57</v>
      </c>
      <c r="F16" s="6"/>
      <c r="G16" s="6"/>
      <c r="H16" s="6">
        <f t="shared" ref="H16:H32" si="0">D16+F16</f>
        <v>5507.5889999999999</v>
      </c>
      <c r="I16" s="6">
        <f t="shared" ref="I16:I32" si="1">E16+G16</f>
        <v>5507.57</v>
      </c>
      <c r="J16" s="8"/>
    </row>
    <row r="17" spans="1:10" ht="15" x14ac:dyDescent="0.2">
      <c r="A17" s="14">
        <v>2210</v>
      </c>
      <c r="B17" s="15"/>
      <c r="C17" s="101"/>
      <c r="D17" s="16">
        <f>D37+D45+D65+D81+D93+D99+D110+D117+D123</f>
        <v>964.06399999999996</v>
      </c>
      <c r="E17" s="16">
        <f>E37+E45+E65+E81+E93+E99+E110+E117+E123</f>
        <v>963.9</v>
      </c>
      <c r="F17" s="6">
        <f>F45+F65+F81</f>
        <v>155.19999999999999</v>
      </c>
      <c r="G17" s="6">
        <f>G45+G65+G81</f>
        <v>113.60000000000001</v>
      </c>
      <c r="H17" s="6">
        <f t="shared" si="0"/>
        <v>1119.2639999999999</v>
      </c>
      <c r="I17" s="6">
        <f t="shared" si="1"/>
        <v>1077.5</v>
      </c>
      <c r="J17" s="8"/>
    </row>
    <row r="18" spans="1:10" ht="15" x14ac:dyDescent="0.2">
      <c r="A18" s="14">
        <v>2220</v>
      </c>
      <c r="B18" s="15"/>
      <c r="C18" s="101"/>
      <c r="D18" s="16">
        <f>D46+D66</f>
        <v>7.6</v>
      </c>
      <c r="E18" s="16">
        <f>E46+E66</f>
        <v>7.5949999999999998</v>
      </c>
      <c r="F18" s="6"/>
      <c r="G18" s="6"/>
      <c r="H18" s="6">
        <f t="shared" ref="H18:H19" si="2">D18+F18</f>
        <v>7.6</v>
      </c>
      <c r="I18" s="6">
        <f t="shared" ref="I18:I19" si="3">E18+G18</f>
        <v>7.5949999999999998</v>
      </c>
      <c r="J18" s="8"/>
    </row>
    <row r="19" spans="1:10" ht="15" x14ac:dyDescent="0.2">
      <c r="A19" s="14">
        <v>2230</v>
      </c>
      <c r="B19" s="15"/>
      <c r="C19" s="101"/>
      <c r="D19" s="16">
        <f>D47+D67</f>
        <v>1345.4</v>
      </c>
      <c r="E19" s="16">
        <f>E47+E67</f>
        <v>1315.2</v>
      </c>
      <c r="F19" s="6">
        <f>F47+F67</f>
        <v>1143</v>
      </c>
      <c r="G19" s="6">
        <f>G47+G67</f>
        <v>1092.5999999999999</v>
      </c>
      <c r="H19" s="6">
        <f t="shared" si="2"/>
        <v>2488.4</v>
      </c>
      <c r="I19" s="6">
        <f t="shared" si="3"/>
        <v>2407.8000000000002</v>
      </c>
      <c r="J19" s="8"/>
    </row>
    <row r="20" spans="1:10" ht="15" x14ac:dyDescent="0.2">
      <c r="A20" s="14">
        <v>2240</v>
      </c>
      <c r="B20" s="15"/>
      <c r="C20" s="101"/>
      <c r="D20" s="16">
        <f>D49+D68+D82+D94+D100+D111+D124</f>
        <v>401.83699999999999</v>
      </c>
      <c r="E20" s="16">
        <f>E49+E68+E82+E94+E100+E111+E124</f>
        <v>399.4</v>
      </c>
      <c r="F20" s="6">
        <f>F68+F82</f>
        <v>10</v>
      </c>
      <c r="G20" s="6">
        <f>G68+G82</f>
        <v>10</v>
      </c>
      <c r="H20" s="6">
        <f t="shared" si="0"/>
        <v>411.83699999999999</v>
      </c>
      <c r="I20" s="6">
        <f t="shared" si="1"/>
        <v>409.4</v>
      </c>
      <c r="J20" s="8"/>
    </row>
    <row r="21" spans="1:10" ht="15" x14ac:dyDescent="0.2">
      <c r="A21" s="14">
        <v>2250</v>
      </c>
      <c r="B21" s="15"/>
      <c r="C21" s="101"/>
      <c r="D21" s="16">
        <f>D38+D50+D69+D83+D95+D101+D112+D118+D125</f>
        <v>174.74</v>
      </c>
      <c r="E21" s="16">
        <f>E38+E50+E69+E83+E95+E101+E112+E118+E125</f>
        <v>174.5</v>
      </c>
      <c r="F21" s="6"/>
      <c r="G21" s="6"/>
      <c r="H21" s="6">
        <f t="shared" si="0"/>
        <v>174.74</v>
      </c>
      <c r="I21" s="6">
        <f t="shared" si="1"/>
        <v>174.5</v>
      </c>
      <c r="J21" s="8"/>
    </row>
    <row r="22" spans="1:10" ht="15" x14ac:dyDescent="0.2">
      <c r="A22" s="14">
        <v>2271</v>
      </c>
      <c r="B22" s="15"/>
      <c r="C22" s="101"/>
      <c r="D22" s="16">
        <f>D70</f>
        <v>1207</v>
      </c>
      <c r="E22" s="16">
        <f>E70</f>
        <v>1206.5</v>
      </c>
      <c r="F22" s="6"/>
      <c r="G22" s="6"/>
      <c r="H22" s="6">
        <f>D22</f>
        <v>1207</v>
      </c>
      <c r="I22" s="6">
        <f>E22</f>
        <v>1206.5</v>
      </c>
      <c r="J22" s="8"/>
    </row>
    <row r="23" spans="1:10" ht="15" x14ac:dyDescent="0.2">
      <c r="A23" s="14">
        <v>2272</v>
      </c>
      <c r="B23" s="15"/>
      <c r="C23" s="101"/>
      <c r="D23" s="16">
        <f>D51+D71+D84+D102+D126</f>
        <v>133.5</v>
      </c>
      <c r="E23" s="16">
        <f>E51+E71+E84+E102+E126</f>
        <v>131.80000000000001</v>
      </c>
      <c r="F23" s="6"/>
      <c r="G23" s="6"/>
      <c r="H23" s="6">
        <f>D23</f>
        <v>133.5</v>
      </c>
      <c r="I23" s="6">
        <f>E23</f>
        <v>131.80000000000001</v>
      </c>
      <c r="J23" s="8"/>
    </row>
    <row r="24" spans="1:10" ht="15" x14ac:dyDescent="0.2">
      <c r="A24" s="14">
        <v>2273</v>
      </c>
      <c r="B24" s="15"/>
      <c r="C24" s="101"/>
      <c r="D24" s="16">
        <f>D52+D72+D85+D103+D127</f>
        <v>688.65</v>
      </c>
      <c r="E24" s="16">
        <f>E52+E72++E85+E103+E127</f>
        <v>680.8</v>
      </c>
      <c r="F24" s="6"/>
      <c r="G24" s="6"/>
      <c r="H24" s="6">
        <f>D24</f>
        <v>688.65</v>
      </c>
      <c r="I24" s="6">
        <f>E24</f>
        <v>680.8</v>
      </c>
      <c r="J24" s="8"/>
    </row>
    <row r="25" spans="1:10" ht="15" x14ac:dyDescent="0.2">
      <c r="A25" s="14">
        <v>2274</v>
      </c>
      <c r="B25" s="15"/>
      <c r="C25" s="101"/>
      <c r="D25" s="16">
        <f>D53+D73++D104+D128</f>
        <v>3060.6000000000004</v>
      </c>
      <c r="E25" s="16">
        <f>E53+E73+E104+E128</f>
        <v>3025.5000000000005</v>
      </c>
      <c r="F25" s="6"/>
      <c r="G25" s="6"/>
      <c r="H25" s="6">
        <f>D25</f>
        <v>3060.6000000000004</v>
      </c>
      <c r="I25" s="6">
        <f>E25</f>
        <v>3025.5000000000005</v>
      </c>
      <c r="J25" s="8"/>
    </row>
    <row r="26" spans="1:10" ht="15" customHeight="1" x14ac:dyDescent="0.2">
      <c r="A26" s="14">
        <v>2275</v>
      </c>
      <c r="B26" s="15"/>
      <c r="C26" s="101"/>
      <c r="D26" s="16">
        <f>D74+D86++D105</f>
        <v>112.3</v>
      </c>
      <c r="E26" s="16">
        <f>E74+E86+E105</f>
        <v>110.6</v>
      </c>
      <c r="F26" s="6"/>
      <c r="G26" s="6"/>
      <c r="H26" s="6">
        <f t="shared" si="0"/>
        <v>112.3</v>
      </c>
      <c r="I26" s="6">
        <f t="shared" si="1"/>
        <v>110.6</v>
      </c>
      <c r="J26" s="8"/>
    </row>
    <row r="27" spans="1:10" ht="15" x14ac:dyDescent="0.2">
      <c r="A27" s="14">
        <v>2282</v>
      </c>
      <c r="B27" s="15"/>
      <c r="C27" s="101"/>
      <c r="D27" s="16">
        <f>D54++D75+D87++D129</f>
        <v>4.7999999999999989</v>
      </c>
      <c r="E27" s="16">
        <f>E54+E75+E87+E129</f>
        <v>4.7999999999999989</v>
      </c>
      <c r="F27" s="6"/>
      <c r="G27" s="6"/>
      <c r="H27" s="6">
        <f t="shared" si="0"/>
        <v>4.7999999999999989</v>
      </c>
      <c r="I27" s="6">
        <f t="shared" si="1"/>
        <v>4.7999999999999989</v>
      </c>
      <c r="J27" s="8"/>
    </row>
    <row r="28" spans="1:10" ht="15" x14ac:dyDescent="0.2">
      <c r="A28" s="14">
        <v>2700</v>
      </c>
      <c r="B28" s="15"/>
      <c r="C28" s="101"/>
      <c r="D28" s="16">
        <f>D108+D113+D119+D115</f>
        <v>74.900000000000006</v>
      </c>
      <c r="E28" s="16">
        <f>E108+E113+E115+E119</f>
        <v>74.900000000000006</v>
      </c>
      <c r="F28" s="6"/>
      <c r="G28" s="6"/>
      <c r="H28" s="6">
        <f t="shared" si="0"/>
        <v>74.900000000000006</v>
      </c>
      <c r="I28" s="6">
        <f t="shared" si="1"/>
        <v>74.900000000000006</v>
      </c>
      <c r="J28" s="8"/>
    </row>
    <row r="29" spans="1:10" ht="15" x14ac:dyDescent="0.2">
      <c r="A29" s="14">
        <v>2800</v>
      </c>
      <c r="B29" s="15"/>
      <c r="C29" s="101"/>
      <c r="D29" s="16">
        <v>32.799999999999997</v>
      </c>
      <c r="E29" s="16">
        <f>E55+E76+E88+E106+E130</f>
        <v>32.799999999999997</v>
      </c>
      <c r="F29" s="6"/>
      <c r="G29" s="6"/>
      <c r="H29" s="6">
        <f>D29</f>
        <v>32.799999999999997</v>
      </c>
      <c r="I29" s="6">
        <f>E29</f>
        <v>32.799999999999997</v>
      </c>
      <c r="J29" s="8"/>
    </row>
    <row r="30" spans="1:10" ht="15" x14ac:dyDescent="0.2">
      <c r="A30" s="14">
        <v>3110</v>
      </c>
      <c r="B30" s="15"/>
      <c r="C30" s="101"/>
      <c r="D30" s="16"/>
      <c r="E30" s="16"/>
      <c r="F30" s="6">
        <f>F77++F89+F134</f>
        <v>1418.3</v>
      </c>
      <c r="G30" s="6">
        <f>G77+G89+G134</f>
        <v>1330.3</v>
      </c>
      <c r="H30" s="6">
        <f>F30</f>
        <v>1418.3</v>
      </c>
      <c r="I30" s="6">
        <f>G30</f>
        <v>1330.3</v>
      </c>
      <c r="J30" s="8"/>
    </row>
    <row r="31" spans="1:10" ht="15" x14ac:dyDescent="0.2">
      <c r="A31" s="14">
        <v>3132</v>
      </c>
      <c r="B31" s="15"/>
      <c r="C31" s="101"/>
      <c r="D31" s="16"/>
      <c r="E31" s="16"/>
      <c r="F31" s="6">
        <v>193.3</v>
      </c>
      <c r="G31" s="6">
        <f>G135</f>
        <v>107.4</v>
      </c>
      <c r="H31" s="6">
        <f>F31</f>
        <v>193.3</v>
      </c>
      <c r="I31" s="6">
        <f>G31</f>
        <v>107.4</v>
      </c>
      <c r="J31" s="8"/>
    </row>
    <row r="32" spans="1:10" ht="15" x14ac:dyDescent="0.2">
      <c r="A32" s="14">
        <v>3142</v>
      </c>
      <c r="B32" s="15"/>
      <c r="C32" s="101"/>
      <c r="D32" s="16"/>
      <c r="E32" s="16"/>
      <c r="F32" s="6">
        <f>F132</f>
        <v>35</v>
      </c>
      <c r="G32" s="6">
        <f>G132</f>
        <v>30</v>
      </c>
      <c r="H32" s="6">
        <f t="shared" si="0"/>
        <v>35</v>
      </c>
      <c r="I32" s="6">
        <f t="shared" si="1"/>
        <v>30</v>
      </c>
      <c r="J32" s="8"/>
    </row>
    <row r="33" spans="1:39" ht="16.5" thickBot="1" x14ac:dyDescent="0.25">
      <c r="A33" s="96" t="s">
        <v>14</v>
      </c>
      <c r="B33" s="97"/>
      <c r="C33" s="98"/>
      <c r="D33" s="37"/>
      <c r="E33" s="37"/>
      <c r="F33" s="38"/>
      <c r="G33" s="38"/>
      <c r="H33" s="38"/>
      <c r="I33" s="38"/>
      <c r="J33" s="8"/>
    </row>
    <row r="34" spans="1:39" ht="16.5" thickBot="1" x14ac:dyDescent="0.3">
      <c r="A34" s="56" t="s">
        <v>26</v>
      </c>
      <c r="B34" s="72" t="s">
        <v>33</v>
      </c>
      <c r="C34" s="78" t="s">
        <v>22</v>
      </c>
      <c r="D34" s="39">
        <f>SUM(D35:D38)</f>
        <v>401.226</v>
      </c>
      <c r="E34" s="32">
        <f>SUM(E35:E41)</f>
        <v>401.17</v>
      </c>
      <c r="F34" s="33">
        <f>SUM(F35:F41)</f>
        <v>0</v>
      </c>
      <c r="G34" s="33">
        <f>SUM(G35:G41)</f>
        <v>0</v>
      </c>
      <c r="H34" s="33">
        <f t="shared" ref="H34:I41" si="4">D34+F34</f>
        <v>401.226</v>
      </c>
      <c r="I34" s="40">
        <f t="shared" si="4"/>
        <v>401.17</v>
      </c>
      <c r="J34" s="8"/>
    </row>
    <row r="35" spans="1:39" ht="15.75" customHeight="1" x14ac:dyDescent="0.2">
      <c r="A35" s="14">
        <v>2111</v>
      </c>
      <c r="B35" s="73"/>
      <c r="C35" s="88"/>
      <c r="D35" s="29">
        <v>318.10000000000002</v>
      </c>
      <c r="E35" s="29">
        <v>318.10000000000002</v>
      </c>
      <c r="F35" s="31"/>
      <c r="G35" s="31"/>
      <c r="H35" s="31">
        <f t="shared" si="4"/>
        <v>318.10000000000002</v>
      </c>
      <c r="I35" s="31">
        <f t="shared" si="4"/>
        <v>318.10000000000002</v>
      </c>
    </row>
    <row r="36" spans="1:39" ht="15.75" customHeight="1" x14ac:dyDescent="0.2">
      <c r="A36" s="14">
        <v>2120</v>
      </c>
      <c r="B36" s="73"/>
      <c r="C36" s="88"/>
      <c r="D36" s="16">
        <v>70.900000000000006</v>
      </c>
      <c r="E36" s="16">
        <v>70.87</v>
      </c>
      <c r="F36" s="6"/>
      <c r="G36" s="6"/>
      <c r="H36" s="6">
        <f t="shared" si="4"/>
        <v>70.900000000000006</v>
      </c>
      <c r="I36" s="6">
        <f t="shared" si="4"/>
        <v>70.87</v>
      </c>
    </row>
    <row r="37" spans="1:39" ht="15.75" customHeight="1" x14ac:dyDescent="0.2">
      <c r="A37" s="14">
        <v>2210</v>
      </c>
      <c r="B37" s="73"/>
      <c r="C37" s="88"/>
      <c r="D37" s="16">
        <v>5.3259999999999996</v>
      </c>
      <c r="E37" s="16">
        <v>5.3</v>
      </c>
      <c r="F37" s="6"/>
      <c r="G37" s="6"/>
      <c r="H37" s="6">
        <f t="shared" si="4"/>
        <v>5.3259999999999996</v>
      </c>
      <c r="I37" s="6">
        <f t="shared" si="4"/>
        <v>5.3</v>
      </c>
    </row>
    <row r="38" spans="1:39" ht="15.75" customHeight="1" thickBot="1" x14ac:dyDescent="0.25">
      <c r="A38" s="14">
        <v>2250</v>
      </c>
      <c r="B38" s="73"/>
      <c r="C38" s="88"/>
      <c r="D38" s="16">
        <v>6.9</v>
      </c>
      <c r="E38" s="16">
        <v>6.9</v>
      </c>
      <c r="F38" s="6"/>
      <c r="G38" s="6"/>
      <c r="H38" s="6">
        <f>D38+F38</f>
        <v>6.9</v>
      </c>
      <c r="I38" s="6">
        <f>E38+G38</f>
        <v>6.9</v>
      </c>
    </row>
    <row r="39" spans="1:39" ht="15.75" hidden="1" customHeight="1" x14ac:dyDescent="0.2">
      <c r="A39" s="14">
        <v>1340</v>
      </c>
      <c r="B39" s="73"/>
      <c r="C39" s="88"/>
      <c r="D39" s="16"/>
      <c r="E39" s="16"/>
      <c r="F39" s="6"/>
      <c r="G39" s="6"/>
      <c r="H39" s="6">
        <f t="shared" si="4"/>
        <v>0</v>
      </c>
      <c r="I39" s="6">
        <f t="shared" si="4"/>
        <v>0</v>
      </c>
    </row>
    <row r="40" spans="1:39" ht="15.75" hidden="1" customHeight="1" x14ac:dyDescent="0.2">
      <c r="A40" s="14">
        <v>2110</v>
      </c>
      <c r="B40" s="73"/>
      <c r="C40" s="88"/>
      <c r="D40" s="16"/>
      <c r="E40" s="16"/>
      <c r="F40" s="6"/>
      <c r="G40" s="6"/>
      <c r="H40" s="6">
        <f t="shared" si="4"/>
        <v>0</v>
      </c>
      <c r="I40" s="6">
        <f t="shared" si="4"/>
        <v>0</v>
      </c>
    </row>
    <row r="41" spans="1:39" ht="15.75" hidden="1" customHeight="1" x14ac:dyDescent="0.2">
      <c r="A41" s="19">
        <v>2130</v>
      </c>
      <c r="B41" s="74"/>
      <c r="C41" s="99"/>
      <c r="D41" s="20"/>
      <c r="E41" s="20"/>
      <c r="F41" s="21"/>
      <c r="G41" s="21"/>
      <c r="H41" s="21">
        <f t="shared" si="4"/>
        <v>0</v>
      </c>
      <c r="I41" s="21">
        <f t="shared" si="4"/>
        <v>0</v>
      </c>
    </row>
    <row r="42" spans="1:39" s="34" customFormat="1" ht="16.5" thickBot="1" x14ac:dyDescent="0.3">
      <c r="A42" s="57" t="s">
        <v>27</v>
      </c>
      <c r="B42" s="72" t="s">
        <v>35</v>
      </c>
      <c r="C42" s="87" t="s">
        <v>34</v>
      </c>
      <c r="D42" s="32">
        <f>SUM(D43:D55)</f>
        <v>5502.5640000000003</v>
      </c>
      <c r="E42" s="32">
        <f>SUM(E43:E55)</f>
        <v>5488.3949999999995</v>
      </c>
      <c r="F42" s="33">
        <f>SUM(F43:F55)</f>
        <v>412</v>
      </c>
      <c r="G42" s="33">
        <f>SUM(G43:G55)</f>
        <v>385.2</v>
      </c>
      <c r="H42" s="35">
        <f>D42+F42</f>
        <v>5914.5640000000003</v>
      </c>
      <c r="I42" s="36">
        <f>E42+G42</f>
        <v>5873.5949999999993</v>
      </c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</row>
    <row r="43" spans="1:39" ht="15.75" customHeight="1" x14ac:dyDescent="0.2">
      <c r="A43" s="28">
        <v>2111</v>
      </c>
      <c r="B43" s="73"/>
      <c r="C43" s="88"/>
      <c r="D43" s="29">
        <v>3296.35</v>
      </c>
      <c r="E43" s="29">
        <v>3296.4</v>
      </c>
      <c r="F43" s="30"/>
      <c r="G43" s="31"/>
      <c r="H43" s="31">
        <f>D43</f>
        <v>3296.35</v>
      </c>
      <c r="I43" s="31">
        <f>E43</f>
        <v>3296.4</v>
      </c>
    </row>
    <row r="44" spans="1:39" ht="15.75" customHeight="1" x14ac:dyDescent="0.2">
      <c r="A44" s="14">
        <v>2120</v>
      </c>
      <c r="B44" s="73"/>
      <c r="C44" s="88"/>
      <c r="D44" s="16">
        <v>742.28899999999999</v>
      </c>
      <c r="E44" s="16">
        <v>742.3</v>
      </c>
      <c r="F44" s="6"/>
      <c r="G44" s="6"/>
      <c r="H44" s="6">
        <f t="shared" ref="H44:H61" si="5">D44</f>
        <v>742.28899999999999</v>
      </c>
      <c r="I44" s="6">
        <f t="shared" ref="I44:I55" si="6">E44</f>
        <v>742.3</v>
      </c>
    </row>
    <row r="45" spans="1:39" ht="15.75" customHeight="1" x14ac:dyDescent="0.2">
      <c r="A45" s="14">
        <v>2210</v>
      </c>
      <c r="B45" s="73"/>
      <c r="C45" s="89"/>
      <c r="D45" s="16">
        <v>95.337999999999994</v>
      </c>
      <c r="E45" s="16">
        <v>95.3</v>
      </c>
      <c r="F45" s="6">
        <v>20.3</v>
      </c>
      <c r="G45" s="6">
        <v>19.3</v>
      </c>
      <c r="H45" s="6">
        <f t="shared" si="5"/>
        <v>95.337999999999994</v>
      </c>
      <c r="I45" s="6">
        <f t="shared" si="6"/>
        <v>95.3</v>
      </c>
    </row>
    <row r="46" spans="1:39" ht="15.75" customHeight="1" x14ac:dyDescent="0.2">
      <c r="A46" s="14">
        <v>2220</v>
      </c>
      <c r="B46" s="73"/>
      <c r="C46" s="89"/>
      <c r="D46" s="16">
        <v>2</v>
      </c>
      <c r="E46" s="16">
        <v>1.9950000000000001</v>
      </c>
      <c r="F46" s="6"/>
      <c r="G46" s="6"/>
      <c r="H46" s="6">
        <f t="shared" si="5"/>
        <v>2</v>
      </c>
      <c r="I46" s="6">
        <f t="shared" si="6"/>
        <v>1.9950000000000001</v>
      </c>
    </row>
    <row r="47" spans="1:39" ht="15.75" customHeight="1" x14ac:dyDescent="0.2">
      <c r="A47" s="14">
        <v>2230</v>
      </c>
      <c r="B47" s="73"/>
      <c r="C47" s="89"/>
      <c r="D47" s="16">
        <v>432.6</v>
      </c>
      <c r="E47" s="16">
        <v>419.5</v>
      </c>
      <c r="F47" s="6">
        <v>391.7</v>
      </c>
      <c r="G47" s="6">
        <v>365.9</v>
      </c>
      <c r="H47" s="6">
        <f t="shared" si="5"/>
        <v>432.6</v>
      </c>
      <c r="I47" s="6">
        <f t="shared" si="6"/>
        <v>419.5</v>
      </c>
    </row>
    <row r="48" spans="1:39" ht="15.75" hidden="1" customHeight="1" x14ac:dyDescent="0.2">
      <c r="A48" s="14">
        <v>1310</v>
      </c>
      <c r="B48" s="73"/>
      <c r="C48" s="89"/>
      <c r="D48" s="16"/>
      <c r="E48" s="16"/>
      <c r="F48" s="6"/>
      <c r="G48" s="6"/>
      <c r="H48" s="6">
        <f t="shared" si="5"/>
        <v>0</v>
      </c>
      <c r="I48" s="6">
        <f t="shared" si="6"/>
        <v>0</v>
      </c>
    </row>
    <row r="49" spans="1:9" ht="15.75" customHeight="1" x14ac:dyDescent="0.2">
      <c r="A49" s="14">
        <v>2240</v>
      </c>
      <c r="B49" s="73"/>
      <c r="C49" s="89"/>
      <c r="D49" s="16">
        <v>88.236999999999995</v>
      </c>
      <c r="E49" s="16">
        <v>87.7</v>
      </c>
      <c r="F49" s="6"/>
      <c r="G49" s="6"/>
      <c r="H49" s="6">
        <f t="shared" si="5"/>
        <v>88.236999999999995</v>
      </c>
      <c r="I49" s="6">
        <f t="shared" si="6"/>
        <v>87.7</v>
      </c>
    </row>
    <row r="50" spans="1:9" ht="15.75" customHeight="1" x14ac:dyDescent="0.2">
      <c r="A50" s="14">
        <v>2250</v>
      </c>
      <c r="B50" s="73"/>
      <c r="C50" s="89"/>
      <c r="D50" s="16">
        <v>6.3</v>
      </c>
      <c r="E50" s="16">
        <v>6.3</v>
      </c>
      <c r="F50" s="6"/>
      <c r="G50" s="6"/>
      <c r="H50" s="6">
        <f t="shared" si="5"/>
        <v>6.3</v>
      </c>
      <c r="I50" s="6">
        <f t="shared" si="6"/>
        <v>6.3</v>
      </c>
    </row>
    <row r="51" spans="1:9" ht="15.75" customHeight="1" x14ac:dyDescent="0.2">
      <c r="A51" s="14">
        <v>2272</v>
      </c>
      <c r="B51" s="73"/>
      <c r="C51" s="89"/>
      <c r="D51" s="16">
        <v>25</v>
      </c>
      <c r="E51" s="16">
        <v>25</v>
      </c>
      <c r="F51" s="6"/>
      <c r="G51" s="6"/>
      <c r="H51" s="6">
        <f t="shared" si="5"/>
        <v>25</v>
      </c>
      <c r="I51" s="6">
        <f t="shared" si="6"/>
        <v>25</v>
      </c>
    </row>
    <row r="52" spans="1:9" ht="15.75" customHeight="1" x14ac:dyDescent="0.2">
      <c r="A52" s="14">
        <v>2273</v>
      </c>
      <c r="B52" s="73"/>
      <c r="C52" s="89"/>
      <c r="D52" s="16">
        <v>231.35</v>
      </c>
      <c r="E52" s="16">
        <v>231.4</v>
      </c>
      <c r="F52" s="6"/>
      <c r="G52" s="6"/>
      <c r="H52" s="6">
        <f t="shared" si="5"/>
        <v>231.35</v>
      </c>
      <c r="I52" s="6">
        <f t="shared" si="6"/>
        <v>231.4</v>
      </c>
    </row>
    <row r="53" spans="1:9" ht="15.75" customHeight="1" x14ac:dyDescent="0.2">
      <c r="A53" s="14">
        <v>2274</v>
      </c>
      <c r="B53" s="73"/>
      <c r="C53" s="89"/>
      <c r="D53" s="16">
        <v>574.4</v>
      </c>
      <c r="E53" s="16">
        <v>573.79999999999995</v>
      </c>
      <c r="F53" s="6"/>
      <c r="G53" s="6"/>
      <c r="H53" s="6">
        <f t="shared" si="5"/>
        <v>574.4</v>
      </c>
      <c r="I53" s="6">
        <f t="shared" si="6"/>
        <v>573.79999999999995</v>
      </c>
    </row>
    <row r="54" spans="1:9" ht="15.75" customHeight="1" x14ac:dyDescent="0.2">
      <c r="A54" s="14">
        <v>2282</v>
      </c>
      <c r="B54" s="73"/>
      <c r="C54" s="89"/>
      <c r="D54" s="16">
        <v>1.2</v>
      </c>
      <c r="E54" s="16">
        <v>1.2</v>
      </c>
      <c r="F54" s="6"/>
      <c r="G54" s="6"/>
      <c r="H54" s="6">
        <f t="shared" ref="H54" si="7">D54</f>
        <v>1.2</v>
      </c>
      <c r="I54" s="6">
        <f t="shared" ref="I54" si="8">E54</f>
        <v>1.2</v>
      </c>
    </row>
    <row r="55" spans="1:9" ht="17.25" customHeight="1" thickBot="1" x14ac:dyDescent="0.25">
      <c r="A55" s="14">
        <v>2800</v>
      </c>
      <c r="B55" s="74"/>
      <c r="C55" s="90"/>
      <c r="D55" s="16">
        <v>7.5</v>
      </c>
      <c r="E55" s="16">
        <v>7.5</v>
      </c>
      <c r="F55" s="6"/>
      <c r="G55" s="6"/>
      <c r="H55" s="6">
        <f t="shared" si="5"/>
        <v>7.5</v>
      </c>
      <c r="I55" s="6">
        <f t="shared" si="6"/>
        <v>7.5</v>
      </c>
    </row>
    <row r="56" spans="1:9" ht="7.5" hidden="1" customHeight="1" x14ac:dyDescent="0.25">
      <c r="A56" s="17">
        <v>1401040</v>
      </c>
      <c r="B56" s="72" t="s">
        <v>13</v>
      </c>
      <c r="C56" s="91" t="s">
        <v>15</v>
      </c>
      <c r="D56" s="18">
        <f t="shared" ref="D56:I56" si="9">SUM(D57:D60)</f>
        <v>0</v>
      </c>
      <c r="E56" s="18">
        <f t="shared" si="9"/>
        <v>0</v>
      </c>
      <c r="F56" s="7">
        <f t="shared" si="9"/>
        <v>0</v>
      </c>
      <c r="G56" s="7">
        <f t="shared" si="9"/>
        <v>0</v>
      </c>
      <c r="H56" s="6">
        <f t="shared" si="5"/>
        <v>0</v>
      </c>
      <c r="I56" s="7">
        <f t="shared" si="9"/>
        <v>0</v>
      </c>
    </row>
    <row r="57" spans="1:9" ht="15.75" hidden="1" customHeight="1" x14ac:dyDescent="0.2">
      <c r="A57" s="14">
        <v>1130</v>
      </c>
      <c r="B57" s="73"/>
      <c r="C57" s="92"/>
      <c r="D57" s="16"/>
      <c r="E57" s="16"/>
      <c r="F57" s="6"/>
      <c r="G57" s="6"/>
      <c r="H57" s="6">
        <f t="shared" si="5"/>
        <v>0</v>
      </c>
      <c r="I57" s="6">
        <f t="shared" ref="I57:I61" si="10">E57+G57</f>
        <v>0</v>
      </c>
    </row>
    <row r="58" spans="1:9" ht="15.75" hidden="1" customHeight="1" x14ac:dyDescent="0.2">
      <c r="A58" s="14">
        <v>2110</v>
      </c>
      <c r="B58" s="73"/>
      <c r="C58" s="92"/>
      <c r="D58" s="16"/>
      <c r="E58" s="16"/>
      <c r="F58" s="6"/>
      <c r="G58" s="6"/>
      <c r="H58" s="6">
        <f t="shared" si="5"/>
        <v>0</v>
      </c>
      <c r="I58" s="6">
        <f t="shared" si="10"/>
        <v>0</v>
      </c>
    </row>
    <row r="59" spans="1:9" ht="15.75" hidden="1" customHeight="1" x14ac:dyDescent="0.2">
      <c r="A59" s="14">
        <v>2120</v>
      </c>
      <c r="B59" s="73"/>
      <c r="C59" s="92"/>
      <c r="D59" s="16"/>
      <c r="E59" s="16"/>
      <c r="F59" s="6"/>
      <c r="G59" s="6"/>
      <c r="H59" s="6">
        <f t="shared" si="5"/>
        <v>0</v>
      </c>
      <c r="I59" s="6">
        <f t="shared" si="10"/>
        <v>0</v>
      </c>
    </row>
    <row r="60" spans="1:9" ht="15.75" hidden="1" customHeight="1" x14ac:dyDescent="0.2">
      <c r="A60" s="14">
        <v>2130</v>
      </c>
      <c r="B60" s="73"/>
      <c r="C60" s="92"/>
      <c r="D60" s="16"/>
      <c r="E60" s="16"/>
      <c r="F60" s="6"/>
      <c r="G60" s="6"/>
      <c r="H60" s="6">
        <f t="shared" si="5"/>
        <v>0</v>
      </c>
      <c r="I60" s="6">
        <f t="shared" si="10"/>
        <v>0</v>
      </c>
    </row>
    <row r="61" spans="1:9" ht="15.75" hidden="1" customHeight="1" x14ac:dyDescent="0.2">
      <c r="A61" s="19">
        <v>2120</v>
      </c>
      <c r="B61" s="74"/>
      <c r="C61" s="93"/>
      <c r="D61" s="20"/>
      <c r="E61" s="20"/>
      <c r="F61" s="21"/>
      <c r="G61" s="21"/>
      <c r="H61" s="6">
        <f t="shared" si="5"/>
        <v>0</v>
      </c>
      <c r="I61" s="21">
        <f t="shared" si="10"/>
        <v>0</v>
      </c>
    </row>
    <row r="62" spans="1:9" ht="19.5" customHeight="1" thickBot="1" x14ac:dyDescent="0.25">
      <c r="A62" s="47" t="s">
        <v>28</v>
      </c>
      <c r="B62" s="65" t="s">
        <v>36</v>
      </c>
      <c r="C62" s="78" t="s">
        <v>37</v>
      </c>
      <c r="D62" s="39">
        <f t="shared" ref="D62:I62" si="11">SUM(D63:D77)</f>
        <v>26522.3</v>
      </c>
      <c r="E62" s="32">
        <f t="shared" si="11"/>
        <v>26492.2</v>
      </c>
      <c r="F62" s="33">
        <f t="shared" si="11"/>
        <v>1940.7</v>
      </c>
      <c r="G62" s="33">
        <f t="shared" si="11"/>
        <v>1913.5</v>
      </c>
      <c r="H62" s="33">
        <f t="shared" si="11"/>
        <v>28463</v>
      </c>
      <c r="I62" s="40">
        <f t="shared" si="11"/>
        <v>28405.7</v>
      </c>
    </row>
    <row r="63" spans="1:9" ht="21" customHeight="1" x14ac:dyDescent="0.2">
      <c r="A63" s="28">
        <v>2111</v>
      </c>
      <c r="B63" s="73"/>
      <c r="C63" s="79"/>
      <c r="D63" s="29">
        <v>17066.5</v>
      </c>
      <c r="E63" s="29">
        <v>17066.2</v>
      </c>
      <c r="F63" s="46"/>
      <c r="G63" s="46"/>
      <c r="H63" s="31">
        <f>D63+F63</f>
        <v>17066.5</v>
      </c>
      <c r="I63" s="31">
        <f>E63+G63</f>
        <v>17066.2</v>
      </c>
    </row>
    <row r="64" spans="1:9" ht="15.75" customHeight="1" x14ac:dyDescent="0.2">
      <c r="A64" s="14">
        <v>2120</v>
      </c>
      <c r="B64" s="73"/>
      <c r="C64" s="79"/>
      <c r="D64" s="16">
        <v>3753.2</v>
      </c>
      <c r="E64" s="16">
        <v>3753.2</v>
      </c>
      <c r="F64" s="6"/>
      <c r="G64" s="6"/>
      <c r="H64" s="6">
        <f t="shared" ref="H64:H70" si="12">D64+F64</f>
        <v>3753.2</v>
      </c>
      <c r="I64" s="6">
        <f t="shared" ref="I64:I70" si="13">E64+G64</f>
        <v>3753.2</v>
      </c>
    </row>
    <row r="65" spans="1:9" ht="15.75" customHeight="1" x14ac:dyDescent="0.2">
      <c r="A65" s="14">
        <v>2210</v>
      </c>
      <c r="B65" s="73"/>
      <c r="C65" s="79"/>
      <c r="D65" s="16">
        <v>634.1</v>
      </c>
      <c r="E65" s="16">
        <v>634.1</v>
      </c>
      <c r="F65" s="6">
        <v>52.7</v>
      </c>
      <c r="G65" s="6">
        <v>50.1</v>
      </c>
      <c r="H65" s="6">
        <f t="shared" si="12"/>
        <v>686.80000000000007</v>
      </c>
      <c r="I65" s="6">
        <f t="shared" si="13"/>
        <v>684.2</v>
      </c>
    </row>
    <row r="66" spans="1:9" ht="15.75" customHeight="1" x14ac:dyDescent="0.2">
      <c r="A66" s="14">
        <v>2220</v>
      </c>
      <c r="B66" s="73"/>
      <c r="C66" s="79"/>
      <c r="D66" s="16">
        <v>5.6</v>
      </c>
      <c r="E66" s="16">
        <v>5.6</v>
      </c>
      <c r="F66" s="6"/>
      <c r="G66" s="6"/>
      <c r="H66" s="6">
        <f t="shared" si="12"/>
        <v>5.6</v>
      </c>
      <c r="I66" s="6">
        <f t="shared" si="13"/>
        <v>5.6</v>
      </c>
    </row>
    <row r="67" spans="1:9" ht="15.75" customHeight="1" x14ac:dyDescent="0.2">
      <c r="A67" s="14">
        <v>2230</v>
      </c>
      <c r="B67" s="73"/>
      <c r="C67" s="79"/>
      <c r="D67" s="16">
        <v>912.8</v>
      </c>
      <c r="E67" s="16">
        <v>895.7</v>
      </c>
      <c r="F67" s="6">
        <v>751.3</v>
      </c>
      <c r="G67" s="6">
        <v>726.7</v>
      </c>
      <c r="H67" s="6">
        <f t="shared" si="12"/>
        <v>1664.1</v>
      </c>
      <c r="I67" s="6">
        <f t="shared" si="13"/>
        <v>1622.4</v>
      </c>
    </row>
    <row r="68" spans="1:9" ht="15.75" customHeight="1" x14ac:dyDescent="0.2">
      <c r="A68" s="14">
        <v>2240</v>
      </c>
      <c r="B68" s="73"/>
      <c r="C68" s="79"/>
      <c r="D68" s="16">
        <v>229.2</v>
      </c>
      <c r="E68" s="16">
        <v>228.4</v>
      </c>
      <c r="F68" s="6">
        <v>2.7</v>
      </c>
      <c r="G68" s="6">
        <v>2.7</v>
      </c>
      <c r="H68" s="6">
        <f t="shared" si="12"/>
        <v>231.89999999999998</v>
      </c>
      <c r="I68" s="6">
        <f t="shared" si="13"/>
        <v>231.1</v>
      </c>
    </row>
    <row r="69" spans="1:9" ht="15.75" customHeight="1" x14ac:dyDescent="0.2">
      <c r="A69" s="14">
        <v>2250</v>
      </c>
      <c r="B69" s="73"/>
      <c r="C69" s="79"/>
      <c r="D69" s="16">
        <v>74.8</v>
      </c>
      <c r="E69" s="16">
        <v>74.8</v>
      </c>
      <c r="F69" s="6"/>
      <c r="G69" s="6"/>
      <c r="H69" s="6">
        <f t="shared" si="12"/>
        <v>74.8</v>
      </c>
      <c r="I69" s="6">
        <f t="shared" si="13"/>
        <v>74.8</v>
      </c>
    </row>
    <row r="70" spans="1:9" ht="15.75" customHeight="1" x14ac:dyDescent="0.2">
      <c r="A70" s="14">
        <v>2271</v>
      </c>
      <c r="B70" s="73"/>
      <c r="C70" s="79"/>
      <c r="D70" s="16">
        <v>1207</v>
      </c>
      <c r="E70" s="16">
        <v>1206.5</v>
      </c>
      <c r="F70" s="6"/>
      <c r="G70" s="6"/>
      <c r="H70" s="6">
        <f t="shared" si="12"/>
        <v>1207</v>
      </c>
      <c r="I70" s="6">
        <f t="shared" si="13"/>
        <v>1206.5</v>
      </c>
    </row>
    <row r="71" spans="1:9" ht="15.75" customHeight="1" x14ac:dyDescent="0.2">
      <c r="A71" s="14">
        <v>2272</v>
      </c>
      <c r="B71" s="73"/>
      <c r="C71" s="79"/>
      <c r="D71" s="16">
        <v>100.2</v>
      </c>
      <c r="E71" s="16">
        <v>100.2</v>
      </c>
      <c r="F71" s="6"/>
      <c r="G71" s="6"/>
      <c r="H71" s="6">
        <f t="shared" ref="H71:H77" si="14">D71+F71</f>
        <v>100.2</v>
      </c>
      <c r="I71" s="6">
        <f t="shared" ref="I71:I77" si="15">E71+G71</f>
        <v>100.2</v>
      </c>
    </row>
    <row r="72" spans="1:9" ht="15.75" customHeight="1" x14ac:dyDescent="0.2">
      <c r="A72" s="14">
        <v>2273</v>
      </c>
      <c r="B72" s="73"/>
      <c r="C72" s="79"/>
      <c r="D72" s="16">
        <v>400.5</v>
      </c>
      <c r="E72" s="16">
        <v>399.7</v>
      </c>
      <c r="F72" s="6"/>
      <c r="G72" s="6"/>
      <c r="H72" s="6">
        <f t="shared" si="14"/>
        <v>400.5</v>
      </c>
      <c r="I72" s="6">
        <f t="shared" si="15"/>
        <v>399.7</v>
      </c>
    </row>
    <row r="73" spans="1:9" ht="15.75" customHeight="1" x14ac:dyDescent="0.2">
      <c r="A73" s="14">
        <v>2274</v>
      </c>
      <c r="B73" s="73"/>
      <c r="C73" s="79"/>
      <c r="D73" s="16">
        <v>2107.9</v>
      </c>
      <c r="E73" s="16">
        <v>2097.3000000000002</v>
      </c>
      <c r="F73" s="6"/>
      <c r="G73" s="6"/>
      <c r="H73" s="6">
        <f t="shared" si="14"/>
        <v>2107.9</v>
      </c>
      <c r="I73" s="6">
        <f t="shared" si="15"/>
        <v>2097.3000000000002</v>
      </c>
    </row>
    <row r="74" spans="1:9" ht="15.75" customHeight="1" x14ac:dyDescent="0.2">
      <c r="A74" s="14">
        <v>2275</v>
      </c>
      <c r="B74" s="73"/>
      <c r="C74" s="79"/>
      <c r="D74" s="16">
        <v>9.6</v>
      </c>
      <c r="E74" s="16">
        <v>9.6</v>
      </c>
      <c r="F74" s="6"/>
      <c r="G74" s="6"/>
      <c r="H74" s="6">
        <f t="shared" si="14"/>
        <v>9.6</v>
      </c>
      <c r="I74" s="6">
        <f t="shared" si="15"/>
        <v>9.6</v>
      </c>
    </row>
    <row r="75" spans="1:9" ht="15.75" customHeight="1" x14ac:dyDescent="0.2">
      <c r="A75" s="14">
        <v>2282</v>
      </c>
      <c r="B75" s="73"/>
      <c r="C75" s="79"/>
      <c r="D75" s="16">
        <v>2.4</v>
      </c>
      <c r="E75" s="16">
        <v>2.4</v>
      </c>
      <c r="F75" s="6"/>
      <c r="G75" s="6"/>
      <c r="H75" s="6">
        <f t="shared" si="14"/>
        <v>2.4</v>
      </c>
      <c r="I75" s="6">
        <f t="shared" si="15"/>
        <v>2.4</v>
      </c>
    </row>
    <row r="76" spans="1:9" ht="15.75" customHeight="1" x14ac:dyDescent="0.2">
      <c r="A76" s="14">
        <v>2800</v>
      </c>
      <c r="B76" s="73"/>
      <c r="C76" s="79"/>
      <c r="D76" s="16">
        <v>18.5</v>
      </c>
      <c r="E76" s="16">
        <v>18.5</v>
      </c>
      <c r="F76" s="6"/>
      <c r="G76" s="6"/>
      <c r="H76" s="6">
        <f t="shared" si="14"/>
        <v>18.5</v>
      </c>
      <c r="I76" s="6">
        <f t="shared" si="15"/>
        <v>18.5</v>
      </c>
    </row>
    <row r="77" spans="1:9" ht="15.75" customHeight="1" thickBot="1" x14ac:dyDescent="0.25">
      <c r="A77" s="14">
        <v>3110</v>
      </c>
      <c r="B77" s="74"/>
      <c r="C77" s="80"/>
      <c r="D77" s="16"/>
      <c r="E77" s="16"/>
      <c r="F77" s="6">
        <v>1134</v>
      </c>
      <c r="G77" s="6">
        <v>1134</v>
      </c>
      <c r="H77" s="6">
        <f t="shared" si="14"/>
        <v>1134</v>
      </c>
      <c r="I77" s="6">
        <f t="shared" si="15"/>
        <v>1134</v>
      </c>
    </row>
    <row r="78" spans="1:9" ht="27" customHeight="1" thickBot="1" x14ac:dyDescent="0.3">
      <c r="A78" s="58" t="s">
        <v>29</v>
      </c>
      <c r="B78" s="65" t="s">
        <v>38</v>
      </c>
      <c r="C78" s="78" t="s">
        <v>39</v>
      </c>
      <c r="D78" s="39">
        <f t="shared" ref="D78:I78" si="16">SUM(D79:D89)</f>
        <v>2530.54</v>
      </c>
      <c r="E78" s="32">
        <f t="shared" si="16"/>
        <v>2530.1</v>
      </c>
      <c r="F78" s="33">
        <f t="shared" si="16"/>
        <v>98.3</v>
      </c>
      <c r="G78" s="33">
        <f t="shared" si="16"/>
        <v>60.3</v>
      </c>
      <c r="H78" s="33">
        <f t="shared" si="16"/>
        <v>2530.54</v>
      </c>
      <c r="I78" s="40">
        <f t="shared" si="16"/>
        <v>2530.1</v>
      </c>
    </row>
    <row r="79" spans="1:9" ht="18.75" customHeight="1" x14ac:dyDescent="0.2">
      <c r="A79" s="28">
        <v>2111</v>
      </c>
      <c r="B79" s="73"/>
      <c r="C79" s="79"/>
      <c r="D79" s="29">
        <v>1904.4</v>
      </c>
      <c r="E79" s="29">
        <v>1904.4</v>
      </c>
      <c r="F79" s="31"/>
      <c r="G79" s="31"/>
      <c r="H79" s="31">
        <f>D79</f>
        <v>1904.4</v>
      </c>
      <c r="I79" s="31">
        <f>E79</f>
        <v>1904.4</v>
      </c>
    </row>
    <row r="80" spans="1:9" ht="18.75" customHeight="1" x14ac:dyDescent="0.2">
      <c r="A80" s="14">
        <v>2120</v>
      </c>
      <c r="B80" s="73"/>
      <c r="C80" s="79"/>
      <c r="D80" s="16">
        <v>421.7</v>
      </c>
      <c r="E80" s="16">
        <v>421.7</v>
      </c>
      <c r="F80" s="6"/>
      <c r="G80" s="6"/>
      <c r="H80" s="6">
        <f t="shared" ref="H80:H89" si="17">D80</f>
        <v>421.7</v>
      </c>
      <c r="I80" s="6">
        <f t="shared" ref="I80:I89" si="18">E80</f>
        <v>421.7</v>
      </c>
    </row>
    <row r="81" spans="1:9" ht="18.75" customHeight="1" x14ac:dyDescent="0.2">
      <c r="A81" s="14">
        <v>2210</v>
      </c>
      <c r="B81" s="73"/>
      <c r="C81" s="79"/>
      <c r="D81" s="16">
        <v>48.3</v>
      </c>
      <c r="E81" s="16">
        <v>48.3</v>
      </c>
      <c r="F81" s="6">
        <v>82.2</v>
      </c>
      <c r="G81" s="6">
        <v>44.2</v>
      </c>
      <c r="H81" s="6">
        <f t="shared" si="17"/>
        <v>48.3</v>
      </c>
      <c r="I81" s="6">
        <f t="shared" si="18"/>
        <v>48.3</v>
      </c>
    </row>
    <row r="82" spans="1:9" ht="18.75" customHeight="1" x14ac:dyDescent="0.2">
      <c r="A82" s="14">
        <v>2240</v>
      </c>
      <c r="B82" s="73"/>
      <c r="C82" s="79"/>
      <c r="D82" s="16">
        <v>23.4</v>
      </c>
      <c r="E82" s="16">
        <v>23.4</v>
      </c>
      <c r="F82" s="6">
        <v>7.3</v>
      </c>
      <c r="G82" s="6">
        <v>7.3</v>
      </c>
      <c r="H82" s="6">
        <f t="shared" si="17"/>
        <v>23.4</v>
      </c>
      <c r="I82" s="6">
        <f t="shared" si="18"/>
        <v>23.4</v>
      </c>
    </row>
    <row r="83" spans="1:9" ht="18.75" customHeight="1" x14ac:dyDescent="0.2">
      <c r="A83" s="14">
        <v>2250</v>
      </c>
      <c r="B83" s="73"/>
      <c r="C83" s="79"/>
      <c r="D83" s="16">
        <v>11.14</v>
      </c>
      <c r="E83" s="16">
        <v>11.1</v>
      </c>
      <c r="F83" s="6"/>
      <c r="G83" s="6"/>
      <c r="H83" s="6">
        <f t="shared" si="17"/>
        <v>11.14</v>
      </c>
      <c r="I83" s="6">
        <f t="shared" si="18"/>
        <v>11.1</v>
      </c>
    </row>
    <row r="84" spans="1:9" ht="18.75" customHeight="1" x14ac:dyDescent="0.2">
      <c r="A84" s="14">
        <v>2272</v>
      </c>
      <c r="B84" s="73"/>
      <c r="C84" s="79"/>
      <c r="D84" s="16">
        <v>4.5</v>
      </c>
      <c r="E84" s="16">
        <v>4.0999999999999996</v>
      </c>
      <c r="F84" s="6"/>
      <c r="G84" s="6"/>
      <c r="H84" s="6">
        <f t="shared" si="17"/>
        <v>4.5</v>
      </c>
      <c r="I84" s="6">
        <f t="shared" si="18"/>
        <v>4.0999999999999996</v>
      </c>
    </row>
    <row r="85" spans="1:9" ht="18.75" customHeight="1" x14ac:dyDescent="0.2">
      <c r="A85" s="14">
        <v>2273</v>
      </c>
      <c r="B85" s="73"/>
      <c r="C85" s="79"/>
      <c r="D85" s="16">
        <v>21.8</v>
      </c>
      <c r="E85" s="16">
        <v>21.8</v>
      </c>
      <c r="F85" s="6"/>
      <c r="G85" s="6"/>
      <c r="H85" s="6">
        <f t="shared" si="17"/>
        <v>21.8</v>
      </c>
      <c r="I85" s="6">
        <f t="shared" si="18"/>
        <v>21.8</v>
      </c>
    </row>
    <row r="86" spans="1:9" ht="18.75" customHeight="1" x14ac:dyDescent="0.2">
      <c r="A86" s="14">
        <v>2275</v>
      </c>
      <c r="B86" s="73"/>
      <c r="C86" s="79"/>
      <c r="D86" s="16">
        <v>93.7</v>
      </c>
      <c r="E86" s="16">
        <v>93.7</v>
      </c>
      <c r="F86" s="6"/>
      <c r="G86" s="6"/>
      <c r="H86" s="6">
        <f t="shared" si="17"/>
        <v>93.7</v>
      </c>
      <c r="I86" s="6">
        <f t="shared" si="18"/>
        <v>93.7</v>
      </c>
    </row>
    <row r="87" spans="1:9" ht="18.75" customHeight="1" x14ac:dyDescent="0.2">
      <c r="A87" s="14">
        <v>2282</v>
      </c>
      <c r="B87" s="73"/>
      <c r="C87" s="79"/>
      <c r="D87" s="16">
        <v>0.6</v>
      </c>
      <c r="E87" s="16">
        <v>0.6</v>
      </c>
      <c r="F87" s="6"/>
      <c r="G87" s="6"/>
      <c r="H87" s="6">
        <f t="shared" si="17"/>
        <v>0.6</v>
      </c>
      <c r="I87" s="6">
        <f t="shared" si="18"/>
        <v>0.6</v>
      </c>
    </row>
    <row r="88" spans="1:9" ht="18.75" customHeight="1" x14ac:dyDescent="0.2">
      <c r="A88" s="19">
        <v>2800</v>
      </c>
      <c r="B88" s="73"/>
      <c r="C88" s="79"/>
      <c r="D88" s="20">
        <v>1</v>
      </c>
      <c r="E88" s="20">
        <v>1</v>
      </c>
      <c r="F88" s="21"/>
      <c r="G88" s="21"/>
      <c r="H88" s="6">
        <f t="shared" ref="H88" si="19">D88</f>
        <v>1</v>
      </c>
      <c r="I88" s="6">
        <f t="shared" ref="I88" si="20">E88</f>
        <v>1</v>
      </c>
    </row>
    <row r="89" spans="1:9" ht="18.75" customHeight="1" thickBot="1" x14ac:dyDescent="0.25">
      <c r="A89" s="19">
        <v>3110</v>
      </c>
      <c r="B89" s="73"/>
      <c r="C89" s="80"/>
      <c r="D89" s="20"/>
      <c r="E89" s="20"/>
      <c r="F89" s="21">
        <v>8.8000000000000007</v>
      </c>
      <c r="G89" s="21">
        <v>8.8000000000000007</v>
      </c>
      <c r="H89" s="6">
        <f t="shared" si="17"/>
        <v>0</v>
      </c>
      <c r="I89" s="6">
        <f t="shared" si="18"/>
        <v>0</v>
      </c>
    </row>
    <row r="90" spans="1:9" ht="18.75" customHeight="1" thickBot="1" x14ac:dyDescent="0.3">
      <c r="A90" s="58" t="s">
        <v>30</v>
      </c>
      <c r="B90" s="65" t="s">
        <v>40</v>
      </c>
      <c r="C90" s="78" t="s">
        <v>41</v>
      </c>
      <c r="D90" s="39">
        <f t="shared" ref="D90:I90" si="21">SUM(D91:D95)</f>
        <v>277</v>
      </c>
      <c r="E90" s="32">
        <f t="shared" si="21"/>
        <v>277</v>
      </c>
      <c r="F90" s="33">
        <f t="shared" si="21"/>
        <v>0</v>
      </c>
      <c r="G90" s="33">
        <f t="shared" si="21"/>
        <v>0</v>
      </c>
      <c r="H90" s="33">
        <f t="shared" si="21"/>
        <v>277</v>
      </c>
      <c r="I90" s="40">
        <f t="shared" si="21"/>
        <v>277</v>
      </c>
    </row>
    <row r="91" spans="1:9" ht="18.75" customHeight="1" x14ac:dyDescent="0.2">
      <c r="A91" s="28">
        <v>2111</v>
      </c>
      <c r="B91" s="73"/>
      <c r="C91" s="79"/>
      <c r="D91" s="29">
        <v>204.1</v>
      </c>
      <c r="E91" s="29">
        <v>204.1</v>
      </c>
      <c r="F91" s="31"/>
      <c r="G91" s="31"/>
      <c r="H91" s="31">
        <f>D91</f>
        <v>204.1</v>
      </c>
      <c r="I91" s="31">
        <f>E91</f>
        <v>204.1</v>
      </c>
    </row>
    <row r="92" spans="1:9" ht="18.75" customHeight="1" x14ac:dyDescent="0.2">
      <c r="A92" s="14">
        <v>2120</v>
      </c>
      <c r="B92" s="73"/>
      <c r="C92" s="79"/>
      <c r="D92" s="16">
        <v>46</v>
      </c>
      <c r="E92" s="16">
        <v>46</v>
      </c>
      <c r="F92" s="6"/>
      <c r="G92" s="6"/>
      <c r="H92" s="6">
        <f t="shared" ref="H92:H95" si="22">D92</f>
        <v>46</v>
      </c>
      <c r="I92" s="6">
        <f t="shared" ref="I92:I95" si="23">E92</f>
        <v>46</v>
      </c>
    </row>
    <row r="93" spans="1:9" ht="18.75" customHeight="1" x14ac:dyDescent="0.2">
      <c r="A93" s="14">
        <v>2210</v>
      </c>
      <c r="B93" s="73"/>
      <c r="C93" s="79"/>
      <c r="D93" s="16">
        <v>19.2</v>
      </c>
      <c r="E93" s="16">
        <v>19.2</v>
      </c>
      <c r="F93" s="6"/>
      <c r="G93" s="6"/>
      <c r="H93" s="6">
        <f t="shared" si="22"/>
        <v>19.2</v>
      </c>
      <c r="I93" s="6">
        <f t="shared" si="23"/>
        <v>19.2</v>
      </c>
    </row>
    <row r="94" spans="1:9" ht="18.75" customHeight="1" x14ac:dyDescent="0.2">
      <c r="A94" s="14">
        <v>2240</v>
      </c>
      <c r="B94" s="73"/>
      <c r="C94" s="79"/>
      <c r="D94" s="16">
        <v>4.5</v>
      </c>
      <c r="E94" s="16">
        <v>4.5</v>
      </c>
      <c r="F94" s="6"/>
      <c r="G94" s="6"/>
      <c r="H94" s="6">
        <f t="shared" si="22"/>
        <v>4.5</v>
      </c>
      <c r="I94" s="6">
        <f t="shared" si="23"/>
        <v>4.5</v>
      </c>
    </row>
    <row r="95" spans="1:9" ht="18.75" customHeight="1" thickBot="1" x14ac:dyDescent="0.25">
      <c r="A95" s="14">
        <v>2250</v>
      </c>
      <c r="B95" s="73"/>
      <c r="C95" s="79"/>
      <c r="D95" s="16">
        <v>3.2</v>
      </c>
      <c r="E95" s="16">
        <v>3.2</v>
      </c>
      <c r="F95" s="6"/>
      <c r="G95" s="6"/>
      <c r="H95" s="6">
        <f t="shared" si="22"/>
        <v>3.2</v>
      </c>
      <c r="I95" s="6">
        <f t="shared" si="23"/>
        <v>3.2</v>
      </c>
    </row>
    <row r="96" spans="1:9" ht="18.75" customHeight="1" thickBot="1" x14ac:dyDescent="0.3">
      <c r="A96" s="58" t="s">
        <v>31</v>
      </c>
      <c r="B96" s="65" t="s">
        <v>40</v>
      </c>
      <c r="C96" s="78" t="s">
        <v>42</v>
      </c>
      <c r="D96" s="39">
        <f t="shared" ref="D96:I96" si="24">SUM(D97:D106)</f>
        <v>1489.1</v>
      </c>
      <c r="E96" s="32">
        <f t="shared" si="24"/>
        <v>1455.2999999999997</v>
      </c>
      <c r="F96" s="33">
        <f t="shared" si="24"/>
        <v>0</v>
      </c>
      <c r="G96" s="33">
        <f t="shared" si="24"/>
        <v>0</v>
      </c>
      <c r="H96" s="33">
        <f t="shared" si="24"/>
        <v>1489.1</v>
      </c>
      <c r="I96" s="40">
        <f t="shared" si="24"/>
        <v>1455.2999999999997</v>
      </c>
    </row>
    <row r="97" spans="1:10" ht="18.75" customHeight="1" x14ac:dyDescent="0.2">
      <c r="A97" s="28">
        <v>2111</v>
      </c>
      <c r="B97" s="73"/>
      <c r="C97" s="79"/>
      <c r="D97" s="29">
        <v>1117.5999999999999</v>
      </c>
      <c r="E97" s="29">
        <v>1117.5999999999999</v>
      </c>
      <c r="F97" s="31"/>
      <c r="G97" s="31"/>
      <c r="H97" s="31">
        <f>D97</f>
        <v>1117.5999999999999</v>
      </c>
      <c r="I97" s="31">
        <f>E97</f>
        <v>1117.5999999999999</v>
      </c>
    </row>
    <row r="98" spans="1:10" ht="18.75" customHeight="1" x14ac:dyDescent="0.2">
      <c r="A98" s="14">
        <v>2120</v>
      </c>
      <c r="B98" s="73"/>
      <c r="C98" s="79"/>
      <c r="D98" s="16">
        <v>249</v>
      </c>
      <c r="E98" s="16">
        <v>249</v>
      </c>
      <c r="F98" s="6"/>
      <c r="G98" s="6"/>
      <c r="H98" s="6">
        <f t="shared" ref="H98:H106" si="25">D98</f>
        <v>249</v>
      </c>
      <c r="I98" s="6">
        <f t="shared" ref="I98:I106" si="26">E98</f>
        <v>249</v>
      </c>
    </row>
    <row r="99" spans="1:10" ht="18.75" customHeight="1" x14ac:dyDescent="0.2">
      <c r="A99" s="14">
        <v>2210</v>
      </c>
      <c r="B99" s="73"/>
      <c r="C99" s="79"/>
      <c r="D99" s="16">
        <v>22.1</v>
      </c>
      <c r="E99" s="16">
        <v>22.1</v>
      </c>
      <c r="F99" s="6"/>
      <c r="G99" s="6"/>
      <c r="H99" s="6">
        <f t="shared" si="25"/>
        <v>22.1</v>
      </c>
      <c r="I99" s="6">
        <f t="shared" si="26"/>
        <v>22.1</v>
      </c>
    </row>
    <row r="100" spans="1:10" ht="18.75" customHeight="1" x14ac:dyDescent="0.2">
      <c r="A100" s="14">
        <v>2240</v>
      </c>
      <c r="B100" s="73"/>
      <c r="C100" s="79"/>
      <c r="D100" s="16">
        <v>17.5</v>
      </c>
      <c r="E100" s="16">
        <v>16.5</v>
      </c>
      <c r="F100" s="6"/>
      <c r="G100" s="6"/>
      <c r="H100" s="6">
        <f t="shared" si="25"/>
        <v>17.5</v>
      </c>
      <c r="I100" s="6">
        <f t="shared" si="26"/>
        <v>16.5</v>
      </c>
    </row>
    <row r="101" spans="1:10" ht="18.75" customHeight="1" x14ac:dyDescent="0.2">
      <c r="A101" s="14">
        <v>2250</v>
      </c>
      <c r="B101" s="73"/>
      <c r="C101" s="79"/>
      <c r="D101" s="16">
        <v>1.9</v>
      </c>
      <c r="E101" s="16">
        <v>1.9</v>
      </c>
      <c r="F101" s="6"/>
      <c r="G101" s="6"/>
      <c r="H101" s="6">
        <f t="shared" si="25"/>
        <v>1.9</v>
      </c>
      <c r="I101" s="6">
        <f t="shared" si="26"/>
        <v>1.9</v>
      </c>
    </row>
    <row r="102" spans="1:10" ht="18.75" customHeight="1" x14ac:dyDescent="0.2">
      <c r="A102" s="14">
        <v>2272</v>
      </c>
      <c r="B102" s="73"/>
      <c r="C102" s="79"/>
      <c r="D102" s="16">
        <v>2.4</v>
      </c>
      <c r="E102" s="16">
        <v>1.6</v>
      </c>
      <c r="F102" s="6"/>
      <c r="G102" s="6"/>
      <c r="H102" s="6">
        <f t="shared" si="25"/>
        <v>2.4</v>
      </c>
      <c r="I102" s="6">
        <f t="shared" si="26"/>
        <v>1.6</v>
      </c>
    </row>
    <row r="103" spans="1:10" ht="18.75" customHeight="1" x14ac:dyDescent="0.2">
      <c r="A103" s="14">
        <v>2273</v>
      </c>
      <c r="B103" s="73"/>
      <c r="C103" s="79"/>
      <c r="D103" s="16">
        <v>22</v>
      </c>
      <c r="E103" s="16">
        <v>14.9</v>
      </c>
      <c r="F103" s="6"/>
      <c r="G103" s="6"/>
      <c r="H103" s="6">
        <f t="shared" ref="H103:H105" si="27">D103</f>
        <v>22</v>
      </c>
      <c r="I103" s="6">
        <f t="shared" ref="I103:I105" si="28">E103</f>
        <v>14.9</v>
      </c>
    </row>
    <row r="104" spans="1:10" ht="18.75" customHeight="1" x14ac:dyDescent="0.2">
      <c r="A104" s="14">
        <v>2274</v>
      </c>
      <c r="B104" s="73"/>
      <c r="C104" s="79"/>
      <c r="D104" s="16">
        <v>46.8</v>
      </c>
      <c r="E104" s="16">
        <v>23.6</v>
      </c>
      <c r="F104" s="6"/>
      <c r="G104" s="6"/>
      <c r="H104" s="6">
        <f t="shared" si="27"/>
        <v>46.8</v>
      </c>
      <c r="I104" s="6">
        <f t="shared" si="28"/>
        <v>23.6</v>
      </c>
    </row>
    <row r="105" spans="1:10" ht="18.75" customHeight="1" x14ac:dyDescent="0.2">
      <c r="A105" s="14">
        <v>2275</v>
      </c>
      <c r="B105" s="73"/>
      <c r="C105" s="79"/>
      <c r="D105" s="16">
        <v>9</v>
      </c>
      <c r="E105" s="16">
        <v>7.3</v>
      </c>
      <c r="F105" s="6"/>
      <c r="G105" s="6"/>
      <c r="H105" s="6">
        <f t="shared" si="27"/>
        <v>9</v>
      </c>
      <c r="I105" s="6">
        <f t="shared" si="28"/>
        <v>7.3</v>
      </c>
    </row>
    <row r="106" spans="1:10" ht="18.75" customHeight="1" thickBot="1" x14ac:dyDescent="0.25">
      <c r="A106" s="19">
        <v>2800</v>
      </c>
      <c r="B106" s="73"/>
      <c r="C106" s="80"/>
      <c r="D106" s="20">
        <v>0.8</v>
      </c>
      <c r="E106" s="20">
        <v>0.8</v>
      </c>
      <c r="F106" s="21"/>
      <c r="G106" s="21"/>
      <c r="H106" s="6">
        <f t="shared" si="25"/>
        <v>0.8</v>
      </c>
      <c r="I106" s="6">
        <f t="shared" si="26"/>
        <v>0.8</v>
      </c>
    </row>
    <row r="107" spans="1:10" ht="18.75" customHeight="1" thickBot="1" x14ac:dyDescent="0.3">
      <c r="A107" s="58" t="s">
        <v>32</v>
      </c>
      <c r="B107" s="65" t="s">
        <v>40</v>
      </c>
      <c r="C107" s="102" t="s">
        <v>44</v>
      </c>
      <c r="D107" s="39">
        <f t="shared" ref="D107:I107" si="29">SUM(D108:D108)</f>
        <v>5.4</v>
      </c>
      <c r="E107" s="32">
        <f t="shared" si="29"/>
        <v>5.4</v>
      </c>
      <c r="F107" s="33">
        <f t="shared" si="29"/>
        <v>0</v>
      </c>
      <c r="G107" s="33">
        <f t="shared" si="29"/>
        <v>0</v>
      </c>
      <c r="H107" s="33">
        <f t="shared" si="29"/>
        <v>5.4</v>
      </c>
      <c r="I107" s="40">
        <f t="shared" si="29"/>
        <v>5.4</v>
      </c>
    </row>
    <row r="108" spans="1:10" ht="16.5" customHeight="1" thickBot="1" x14ac:dyDescent="0.25">
      <c r="A108" s="28">
        <v>2730</v>
      </c>
      <c r="B108" s="73"/>
      <c r="C108" s="103"/>
      <c r="D108" s="29">
        <v>5.4</v>
      </c>
      <c r="E108" s="29">
        <v>5.4</v>
      </c>
      <c r="F108" s="31"/>
      <c r="G108" s="31"/>
      <c r="H108" s="31">
        <f>D108</f>
        <v>5.4</v>
      </c>
      <c r="I108" s="31">
        <f>E108</f>
        <v>5.4</v>
      </c>
    </row>
    <row r="109" spans="1:10" ht="15.75" customHeight="1" thickBot="1" x14ac:dyDescent="0.3">
      <c r="A109" s="59" t="s">
        <v>46</v>
      </c>
      <c r="B109" s="65" t="s">
        <v>45</v>
      </c>
      <c r="C109" s="78" t="s">
        <v>47</v>
      </c>
      <c r="D109" s="39">
        <f>D110+D111+D112+D113</f>
        <v>74.099999999999994</v>
      </c>
      <c r="E109" s="32">
        <f>E110+E111+E112+E113</f>
        <v>74.099999999999994</v>
      </c>
      <c r="F109" s="33">
        <f>F110+F111+F112+F113</f>
        <v>0</v>
      </c>
      <c r="G109" s="33">
        <f>G110+G111+G112+G113</f>
        <v>0</v>
      </c>
      <c r="H109" s="33">
        <f>D109+F109</f>
        <v>74.099999999999994</v>
      </c>
      <c r="I109" s="40">
        <f>E109+G109</f>
        <v>74.099999999999994</v>
      </c>
      <c r="J109" s="13"/>
    </row>
    <row r="110" spans="1:10" ht="24.75" customHeight="1" x14ac:dyDescent="0.2">
      <c r="A110" s="14">
        <v>2210</v>
      </c>
      <c r="B110" s="66"/>
      <c r="C110" s="79"/>
      <c r="D110" s="29">
        <v>47.8</v>
      </c>
      <c r="E110" s="29">
        <v>47.8</v>
      </c>
      <c r="F110" s="46"/>
      <c r="G110" s="46"/>
      <c r="H110" s="31">
        <f>D110</f>
        <v>47.8</v>
      </c>
      <c r="I110" s="31">
        <f>E110</f>
        <v>47.8</v>
      </c>
      <c r="J110" s="13"/>
    </row>
    <row r="111" spans="1:10" ht="15.75" customHeight="1" x14ac:dyDescent="0.2">
      <c r="A111" s="14">
        <v>2240</v>
      </c>
      <c r="B111" s="66"/>
      <c r="C111" s="79"/>
      <c r="D111" s="16">
        <v>12</v>
      </c>
      <c r="E111" s="16">
        <v>12</v>
      </c>
      <c r="F111" s="7"/>
      <c r="G111" s="7"/>
      <c r="H111" s="6">
        <f t="shared" ref="H111:H113" si="30">D111</f>
        <v>12</v>
      </c>
      <c r="I111" s="6">
        <f t="shared" ref="I111:I113" si="31">E111</f>
        <v>12</v>
      </c>
      <c r="J111" s="13"/>
    </row>
    <row r="112" spans="1:10" ht="23.25" customHeight="1" x14ac:dyDescent="0.2">
      <c r="A112" s="14">
        <v>2250</v>
      </c>
      <c r="B112" s="66"/>
      <c r="C112" s="79"/>
      <c r="D112" s="16">
        <v>4.3</v>
      </c>
      <c r="E112" s="16">
        <v>4.3</v>
      </c>
      <c r="F112" s="7"/>
      <c r="G112" s="7"/>
      <c r="H112" s="6">
        <f t="shared" si="30"/>
        <v>4.3</v>
      </c>
      <c r="I112" s="6">
        <f t="shared" si="31"/>
        <v>4.3</v>
      </c>
      <c r="J112" s="13"/>
    </row>
    <row r="113" spans="1:10" ht="15.75" customHeight="1" thickBot="1" x14ac:dyDescent="0.25">
      <c r="A113" s="14">
        <v>2730</v>
      </c>
      <c r="B113" s="66"/>
      <c r="C113" s="79"/>
      <c r="D113" s="16">
        <v>10</v>
      </c>
      <c r="E113" s="16">
        <v>10</v>
      </c>
      <c r="F113" s="7"/>
      <c r="G113" s="7"/>
      <c r="H113" s="6">
        <f t="shared" si="30"/>
        <v>10</v>
      </c>
      <c r="I113" s="6">
        <f t="shared" si="31"/>
        <v>10</v>
      </c>
      <c r="J113" s="13"/>
    </row>
    <row r="114" spans="1:10" ht="15.75" customHeight="1" x14ac:dyDescent="0.25">
      <c r="A114" s="59" t="s">
        <v>48</v>
      </c>
      <c r="B114" s="65" t="s">
        <v>45</v>
      </c>
      <c r="C114" s="75" t="s">
        <v>49</v>
      </c>
      <c r="D114" s="52">
        <f>D115</f>
        <v>46.2</v>
      </c>
      <c r="E114" s="53">
        <f>E115</f>
        <v>46.2</v>
      </c>
      <c r="F114" s="54">
        <f>F115</f>
        <v>0</v>
      </c>
      <c r="G114" s="54">
        <f>G115</f>
        <v>0</v>
      </c>
      <c r="H114" s="54">
        <f>D114+F114</f>
        <v>46.2</v>
      </c>
      <c r="I114" s="55">
        <f>E114+G114</f>
        <v>46.2</v>
      </c>
      <c r="J114" s="13"/>
    </row>
    <row r="115" spans="1:10" ht="62.25" customHeight="1" thickBot="1" x14ac:dyDescent="0.25">
      <c r="A115" s="14">
        <v>2730</v>
      </c>
      <c r="B115" s="66"/>
      <c r="C115" s="76"/>
      <c r="D115" s="16">
        <v>46.2</v>
      </c>
      <c r="E115" s="16">
        <v>46.2</v>
      </c>
      <c r="F115" s="7"/>
      <c r="G115" s="7">
        <f>J123</f>
        <v>0</v>
      </c>
      <c r="H115" s="6">
        <f>D115</f>
        <v>46.2</v>
      </c>
      <c r="I115" s="6">
        <f>E115</f>
        <v>46.2</v>
      </c>
      <c r="J115" s="13"/>
    </row>
    <row r="116" spans="1:10" ht="15.75" customHeight="1" x14ac:dyDescent="0.25">
      <c r="A116" s="59" t="s">
        <v>50</v>
      </c>
      <c r="B116" s="65" t="s">
        <v>23</v>
      </c>
      <c r="C116" s="78" t="s">
        <v>24</v>
      </c>
      <c r="D116" s="52">
        <f>D117+D118+D119</f>
        <v>98.7</v>
      </c>
      <c r="E116" s="53">
        <f>E117+E118+E119</f>
        <v>98.6</v>
      </c>
      <c r="F116" s="54">
        <f>F117+F118+F119</f>
        <v>0</v>
      </c>
      <c r="G116" s="54">
        <f>G117+G118+G119</f>
        <v>0</v>
      </c>
      <c r="H116" s="54">
        <f>D116+F116</f>
        <v>98.7</v>
      </c>
      <c r="I116" s="55">
        <f>E116+G116</f>
        <v>98.6</v>
      </c>
      <c r="J116" s="13"/>
    </row>
    <row r="117" spans="1:10" ht="15.75" customHeight="1" x14ac:dyDescent="0.2">
      <c r="A117" s="14">
        <v>2210</v>
      </c>
      <c r="B117" s="66"/>
      <c r="C117" s="79"/>
      <c r="D117" s="16">
        <v>57.4</v>
      </c>
      <c r="E117" s="16">
        <v>57.3</v>
      </c>
      <c r="F117" s="6"/>
      <c r="G117" s="6"/>
      <c r="H117" s="6">
        <f>D117</f>
        <v>57.4</v>
      </c>
      <c r="I117" s="6">
        <f>E117</f>
        <v>57.3</v>
      </c>
      <c r="J117" s="13"/>
    </row>
    <row r="118" spans="1:10" ht="15.75" customHeight="1" x14ac:dyDescent="0.2">
      <c r="A118" s="14">
        <v>2250</v>
      </c>
      <c r="B118" s="66"/>
      <c r="C118" s="79"/>
      <c r="D118" s="16">
        <v>28</v>
      </c>
      <c r="E118" s="16">
        <v>28</v>
      </c>
      <c r="F118" s="6"/>
      <c r="G118" s="6"/>
      <c r="H118" s="6">
        <f t="shared" ref="H118:H119" si="32">D118</f>
        <v>28</v>
      </c>
      <c r="I118" s="6">
        <f t="shared" ref="I118:I119" si="33">E118</f>
        <v>28</v>
      </c>
      <c r="J118" s="13"/>
    </row>
    <row r="119" spans="1:10" ht="15.75" customHeight="1" thickBot="1" x14ac:dyDescent="0.25">
      <c r="A119" s="14">
        <v>2730</v>
      </c>
      <c r="B119" s="77"/>
      <c r="C119" s="80"/>
      <c r="D119" s="16">
        <v>13.3</v>
      </c>
      <c r="E119" s="16">
        <v>13.3</v>
      </c>
      <c r="F119" s="6"/>
      <c r="G119" s="6"/>
      <c r="H119" s="6">
        <f t="shared" si="32"/>
        <v>13.3</v>
      </c>
      <c r="I119" s="6">
        <f t="shared" si="33"/>
        <v>13.3</v>
      </c>
      <c r="J119" s="13"/>
    </row>
    <row r="120" spans="1:10" ht="15.75" customHeight="1" thickBot="1" x14ac:dyDescent="0.3">
      <c r="A120" s="58" t="s">
        <v>51</v>
      </c>
      <c r="B120" s="65" t="s">
        <v>52</v>
      </c>
      <c r="C120" s="78" t="s">
        <v>53</v>
      </c>
      <c r="D120" s="39">
        <f t="shared" ref="D120:I120" si="34">SUM(D121:D130)</f>
        <v>1646.5</v>
      </c>
      <c r="E120" s="32">
        <f t="shared" si="34"/>
        <v>1645</v>
      </c>
      <c r="F120" s="33">
        <f t="shared" si="34"/>
        <v>0</v>
      </c>
      <c r="G120" s="33">
        <f t="shared" si="34"/>
        <v>0</v>
      </c>
      <c r="H120" s="33">
        <f t="shared" si="34"/>
        <v>1646.5</v>
      </c>
      <c r="I120" s="40">
        <f t="shared" si="34"/>
        <v>1645</v>
      </c>
      <c r="J120" s="13"/>
    </row>
    <row r="121" spans="1:10" ht="15.75" customHeight="1" x14ac:dyDescent="0.2">
      <c r="A121" s="28">
        <v>2111</v>
      </c>
      <c r="B121" s="73"/>
      <c r="C121" s="79"/>
      <c r="D121" s="29">
        <v>970.8</v>
      </c>
      <c r="E121" s="29">
        <v>970.8</v>
      </c>
      <c r="F121" s="31"/>
      <c r="G121" s="31"/>
      <c r="H121" s="31">
        <f>D121</f>
        <v>970.8</v>
      </c>
      <c r="I121" s="31">
        <f>E121</f>
        <v>970.8</v>
      </c>
      <c r="J121" s="13"/>
    </row>
    <row r="122" spans="1:10" ht="15.75" customHeight="1" x14ac:dyDescent="0.2">
      <c r="A122" s="14">
        <v>2120</v>
      </c>
      <c r="B122" s="73"/>
      <c r="C122" s="79"/>
      <c r="D122" s="16">
        <v>224.5</v>
      </c>
      <c r="E122" s="16">
        <v>224.5</v>
      </c>
      <c r="F122" s="6"/>
      <c r="G122" s="6"/>
      <c r="H122" s="6">
        <f t="shared" ref="H122:H130" si="35">D122</f>
        <v>224.5</v>
      </c>
      <c r="I122" s="6">
        <f t="shared" ref="I122:I130" si="36">E122</f>
        <v>224.5</v>
      </c>
      <c r="J122" s="13"/>
    </row>
    <row r="123" spans="1:10" ht="15.75" customHeight="1" x14ac:dyDescent="0.2">
      <c r="A123" s="14">
        <v>2210</v>
      </c>
      <c r="B123" s="73"/>
      <c r="C123" s="79"/>
      <c r="D123" s="16">
        <v>34.5</v>
      </c>
      <c r="E123" s="16">
        <v>34.5</v>
      </c>
      <c r="F123" s="6"/>
      <c r="G123" s="6"/>
      <c r="H123" s="6">
        <f t="shared" si="35"/>
        <v>34.5</v>
      </c>
      <c r="I123" s="6">
        <f t="shared" si="36"/>
        <v>34.5</v>
      </c>
      <c r="J123" s="13"/>
    </row>
    <row r="124" spans="1:10" ht="15.75" customHeight="1" x14ac:dyDescent="0.2">
      <c r="A124" s="14">
        <v>2240</v>
      </c>
      <c r="B124" s="73"/>
      <c r="C124" s="79"/>
      <c r="D124" s="16">
        <v>27</v>
      </c>
      <c r="E124" s="16">
        <v>26.9</v>
      </c>
      <c r="F124" s="6"/>
      <c r="G124" s="6"/>
      <c r="H124" s="6">
        <f t="shared" si="35"/>
        <v>27</v>
      </c>
      <c r="I124" s="6">
        <f t="shared" si="36"/>
        <v>26.9</v>
      </c>
      <c r="J124" s="13"/>
    </row>
    <row r="125" spans="1:10" ht="15.75" customHeight="1" x14ac:dyDescent="0.2">
      <c r="A125" s="14">
        <v>2250</v>
      </c>
      <c r="B125" s="73"/>
      <c r="C125" s="79"/>
      <c r="D125" s="16">
        <v>38.200000000000003</v>
      </c>
      <c r="E125" s="16">
        <v>38</v>
      </c>
      <c r="F125" s="6"/>
      <c r="G125" s="6"/>
      <c r="H125" s="6">
        <f t="shared" si="35"/>
        <v>38.200000000000003</v>
      </c>
      <c r="I125" s="6">
        <f t="shared" si="36"/>
        <v>38</v>
      </c>
      <c r="J125" s="13"/>
    </row>
    <row r="126" spans="1:10" ht="15.75" customHeight="1" x14ac:dyDescent="0.2">
      <c r="A126" s="14">
        <v>2272</v>
      </c>
      <c r="B126" s="73"/>
      <c r="C126" s="79"/>
      <c r="D126" s="16">
        <v>1.4</v>
      </c>
      <c r="E126" s="16">
        <v>0.9</v>
      </c>
      <c r="F126" s="6"/>
      <c r="G126" s="6"/>
      <c r="H126" s="6">
        <f t="shared" si="35"/>
        <v>1.4</v>
      </c>
      <c r="I126" s="6">
        <f t="shared" si="36"/>
        <v>0.9</v>
      </c>
      <c r="J126" s="13"/>
    </row>
    <row r="127" spans="1:10" ht="15.75" customHeight="1" x14ac:dyDescent="0.2">
      <c r="A127" s="14">
        <v>2273</v>
      </c>
      <c r="B127" s="73"/>
      <c r="C127" s="79"/>
      <c r="D127" s="16">
        <v>13</v>
      </c>
      <c r="E127" s="16">
        <v>13</v>
      </c>
      <c r="F127" s="6"/>
      <c r="G127" s="6"/>
      <c r="H127" s="6">
        <f t="shared" si="35"/>
        <v>13</v>
      </c>
      <c r="I127" s="6">
        <f t="shared" si="36"/>
        <v>13</v>
      </c>
      <c r="J127" s="13"/>
    </row>
    <row r="128" spans="1:10" ht="15.75" customHeight="1" x14ac:dyDescent="0.2">
      <c r="A128" s="14">
        <v>2274</v>
      </c>
      <c r="B128" s="73"/>
      <c r="C128" s="79"/>
      <c r="D128" s="16">
        <v>331.5</v>
      </c>
      <c r="E128" s="16">
        <v>330.8</v>
      </c>
      <c r="F128" s="6"/>
      <c r="G128" s="6"/>
      <c r="H128" s="6">
        <f t="shared" si="35"/>
        <v>331.5</v>
      </c>
      <c r="I128" s="6">
        <f t="shared" si="36"/>
        <v>330.8</v>
      </c>
      <c r="J128" s="13"/>
    </row>
    <row r="129" spans="1:10" ht="15.75" customHeight="1" x14ac:dyDescent="0.2">
      <c r="A129" s="14">
        <v>2282</v>
      </c>
      <c r="B129" s="73"/>
      <c r="C129" s="79"/>
      <c r="D129" s="16">
        <v>0.6</v>
      </c>
      <c r="E129" s="16">
        <v>0.6</v>
      </c>
      <c r="F129" s="6"/>
      <c r="G129" s="6"/>
      <c r="H129" s="6">
        <f t="shared" si="35"/>
        <v>0.6</v>
      </c>
      <c r="I129" s="6">
        <f t="shared" si="36"/>
        <v>0.6</v>
      </c>
      <c r="J129" s="13"/>
    </row>
    <row r="130" spans="1:10" ht="15.75" customHeight="1" thickBot="1" x14ac:dyDescent="0.25">
      <c r="A130" s="14">
        <v>2800</v>
      </c>
      <c r="B130" s="74"/>
      <c r="C130" s="80"/>
      <c r="D130" s="16">
        <v>5</v>
      </c>
      <c r="E130" s="16">
        <v>5</v>
      </c>
      <c r="F130" s="6"/>
      <c r="G130" s="6"/>
      <c r="H130" s="6">
        <f t="shared" si="35"/>
        <v>5</v>
      </c>
      <c r="I130" s="6">
        <f t="shared" si="36"/>
        <v>5</v>
      </c>
      <c r="J130" s="13"/>
    </row>
    <row r="131" spans="1:10" ht="15.75" customHeight="1" x14ac:dyDescent="0.25">
      <c r="A131" s="59" t="s">
        <v>58</v>
      </c>
      <c r="B131" s="65" t="s">
        <v>63</v>
      </c>
      <c r="C131" s="67" t="s">
        <v>62</v>
      </c>
      <c r="D131" s="52">
        <f>D132</f>
        <v>0</v>
      </c>
      <c r="E131" s="53">
        <f>E132</f>
        <v>0</v>
      </c>
      <c r="F131" s="54">
        <f>F132</f>
        <v>35</v>
      </c>
      <c r="G131" s="54">
        <f>G132</f>
        <v>30</v>
      </c>
      <c r="H131" s="54">
        <f>D131+F131</f>
        <v>35</v>
      </c>
      <c r="I131" s="55">
        <f>E131+G131</f>
        <v>30</v>
      </c>
      <c r="J131" s="13"/>
    </row>
    <row r="132" spans="1:10" ht="49.5" customHeight="1" thickBot="1" x14ac:dyDescent="0.25">
      <c r="A132" s="14">
        <v>3142</v>
      </c>
      <c r="B132" s="66"/>
      <c r="C132" s="68"/>
      <c r="D132" s="16"/>
      <c r="E132" s="16"/>
      <c r="F132" s="6">
        <v>35</v>
      </c>
      <c r="G132" s="6">
        <v>30</v>
      </c>
      <c r="H132" s="6">
        <f>D132</f>
        <v>0</v>
      </c>
      <c r="I132" s="6">
        <f>E132</f>
        <v>0</v>
      </c>
      <c r="J132" s="13"/>
    </row>
    <row r="133" spans="1:10" ht="15.75" customHeight="1" x14ac:dyDescent="0.25">
      <c r="A133" s="60" t="s">
        <v>59</v>
      </c>
      <c r="B133" s="72" t="s">
        <v>61</v>
      </c>
      <c r="C133" s="69" t="s">
        <v>60</v>
      </c>
      <c r="D133" s="62">
        <f>D134</f>
        <v>0</v>
      </c>
      <c r="E133" s="53">
        <f>E134</f>
        <v>0</v>
      </c>
      <c r="F133" s="54">
        <f>F134+F135</f>
        <v>468.8</v>
      </c>
      <c r="G133" s="54">
        <f>G134+G135</f>
        <v>294.89999999999998</v>
      </c>
      <c r="H133" s="54">
        <f>D133+F133</f>
        <v>468.8</v>
      </c>
      <c r="I133" s="55">
        <f>E133+G133</f>
        <v>294.89999999999998</v>
      </c>
      <c r="J133" s="13"/>
    </row>
    <row r="134" spans="1:10" ht="15.75" customHeight="1" x14ac:dyDescent="0.2">
      <c r="A134" s="61">
        <v>3110</v>
      </c>
      <c r="B134" s="73"/>
      <c r="C134" s="70"/>
      <c r="D134" s="63"/>
      <c r="E134" s="16"/>
      <c r="F134" s="6">
        <v>275.5</v>
      </c>
      <c r="G134" s="6">
        <v>187.5</v>
      </c>
      <c r="H134" s="6">
        <f>D134</f>
        <v>0</v>
      </c>
      <c r="I134" s="6">
        <f>E134</f>
        <v>0</v>
      </c>
      <c r="J134" s="13"/>
    </row>
    <row r="135" spans="1:10" ht="35.25" customHeight="1" x14ac:dyDescent="0.2">
      <c r="A135" s="61">
        <v>3132</v>
      </c>
      <c r="B135" s="74"/>
      <c r="C135" s="71"/>
      <c r="D135" s="63"/>
      <c r="E135" s="16"/>
      <c r="F135" s="6">
        <v>193.3</v>
      </c>
      <c r="G135" s="6">
        <v>107.4</v>
      </c>
      <c r="H135" s="6">
        <f>D135</f>
        <v>0</v>
      </c>
      <c r="I135" s="6">
        <f>E135</f>
        <v>0</v>
      </c>
      <c r="J135" s="13"/>
    </row>
    <row r="136" spans="1:10" ht="25.5" customHeight="1" x14ac:dyDescent="0.2">
      <c r="A136" s="25"/>
      <c r="B136" s="23"/>
      <c r="C136" s="48"/>
      <c r="D136" s="26"/>
      <c r="E136" s="27"/>
      <c r="F136" s="12"/>
      <c r="G136" s="12"/>
      <c r="H136" s="12"/>
      <c r="I136" s="12"/>
      <c r="J136" s="13"/>
    </row>
    <row r="137" spans="1:10" ht="16.5" customHeight="1" x14ac:dyDescent="0.2">
      <c r="B137" s="25" t="s">
        <v>54</v>
      </c>
      <c r="C137" s="48"/>
      <c r="E137" s="27"/>
      <c r="F137" s="26" t="s">
        <v>56</v>
      </c>
      <c r="G137" s="12"/>
      <c r="H137" s="12"/>
      <c r="I137" s="12"/>
      <c r="J137" s="13"/>
    </row>
    <row r="138" spans="1:10" ht="15.75" customHeight="1" x14ac:dyDescent="0.2">
      <c r="B138" s="25"/>
      <c r="C138" s="48"/>
      <c r="E138" s="27"/>
      <c r="F138" s="27"/>
      <c r="G138" s="12"/>
      <c r="H138" s="12"/>
      <c r="I138" s="12"/>
    </row>
    <row r="139" spans="1:10" ht="15.75" customHeight="1" x14ac:dyDescent="0.2">
      <c r="A139" s="64" t="s">
        <v>55</v>
      </c>
      <c r="B139" s="64"/>
      <c r="C139" s="48"/>
      <c r="E139" s="27"/>
      <c r="F139" s="27" t="s">
        <v>57</v>
      </c>
      <c r="G139" s="12"/>
      <c r="H139" s="12"/>
      <c r="I139" s="12"/>
    </row>
    <row r="140" spans="1:10" ht="15.75" customHeight="1" x14ac:dyDescent="0.2">
      <c r="A140" s="25"/>
      <c r="B140" s="23"/>
      <c r="C140" s="48"/>
      <c r="D140" s="27"/>
      <c r="E140" s="27"/>
      <c r="F140" s="12"/>
      <c r="G140" s="12"/>
      <c r="H140" s="12"/>
      <c r="I140" s="12"/>
    </row>
    <row r="141" spans="1:10" ht="15.75" x14ac:dyDescent="0.25">
      <c r="A141" s="22"/>
      <c r="B141" s="23"/>
      <c r="C141" s="48"/>
      <c r="D141" s="27"/>
      <c r="E141" s="27"/>
      <c r="F141" s="12"/>
      <c r="G141" s="12"/>
      <c r="H141" s="12"/>
      <c r="I141" s="12"/>
    </row>
    <row r="142" spans="1:10" ht="15.75" x14ac:dyDescent="0.25">
      <c r="A142" s="22"/>
      <c r="B142" s="50"/>
      <c r="C142" s="48"/>
      <c r="D142" s="24"/>
      <c r="E142" s="24"/>
      <c r="F142" s="10"/>
      <c r="G142" s="10"/>
      <c r="H142" s="10"/>
      <c r="I142" s="10"/>
    </row>
    <row r="143" spans="1:10" ht="15.75" x14ac:dyDescent="0.2">
      <c r="A143" s="25"/>
      <c r="B143" s="50"/>
      <c r="C143" s="48"/>
      <c r="D143" s="27"/>
      <c r="E143" s="27"/>
      <c r="F143" s="12"/>
      <c r="G143" s="12"/>
      <c r="H143" s="12"/>
      <c r="I143" s="12"/>
    </row>
    <row r="144" spans="1:10" ht="15.75" x14ac:dyDescent="0.2">
      <c r="A144" s="25"/>
      <c r="B144" s="50"/>
      <c r="C144" s="48"/>
      <c r="D144" s="27"/>
      <c r="E144" s="27"/>
      <c r="F144" s="12"/>
      <c r="G144" s="12"/>
      <c r="H144" s="12"/>
      <c r="I144" s="12"/>
    </row>
    <row r="145" spans="1:9" ht="15.75" x14ac:dyDescent="0.25">
      <c r="A145" s="22"/>
      <c r="B145" s="50"/>
      <c r="C145" s="48"/>
      <c r="D145" s="27"/>
      <c r="E145" s="27"/>
      <c r="F145" s="12"/>
      <c r="G145" s="12"/>
      <c r="H145" s="12"/>
      <c r="I145" s="12"/>
    </row>
    <row r="146" spans="1:9" ht="15.75" x14ac:dyDescent="0.2">
      <c r="A146" s="25"/>
      <c r="B146" s="50"/>
      <c r="C146" s="48"/>
      <c r="D146" s="27"/>
      <c r="E146" s="27"/>
      <c r="F146" s="12"/>
      <c r="G146" s="12"/>
      <c r="H146" s="12"/>
      <c r="I146" s="12"/>
    </row>
    <row r="147" spans="1:9" ht="15.75" x14ac:dyDescent="0.25">
      <c r="A147" s="9"/>
      <c r="B147" s="51"/>
      <c r="C147" s="49"/>
      <c r="D147" s="10"/>
      <c r="E147" s="10"/>
      <c r="F147" s="10"/>
      <c r="G147" s="10"/>
      <c r="H147" s="10"/>
      <c r="I147" s="10"/>
    </row>
    <row r="148" spans="1:9" ht="15.75" x14ac:dyDescent="0.2">
      <c r="A148" s="11"/>
      <c r="B148" s="51"/>
      <c r="C148" s="49"/>
      <c r="D148" s="12"/>
      <c r="E148" s="12"/>
      <c r="F148" s="12"/>
      <c r="G148" s="12"/>
      <c r="H148" s="12"/>
      <c r="I148" s="12"/>
    </row>
    <row r="149" spans="1:9" ht="15.75" x14ac:dyDescent="0.2">
      <c r="A149" s="11"/>
      <c r="B149" s="51"/>
      <c r="C149" s="49"/>
      <c r="D149" s="12"/>
      <c r="E149" s="12"/>
      <c r="F149" s="12"/>
      <c r="G149" s="12"/>
      <c r="H149" s="12"/>
      <c r="I149" s="12"/>
    </row>
    <row r="150" spans="1:9" ht="15.75" x14ac:dyDescent="0.25">
      <c r="A150" s="9"/>
      <c r="B150" s="13"/>
      <c r="C150" s="13"/>
      <c r="D150" s="13"/>
      <c r="E150" s="13"/>
      <c r="F150" s="13"/>
      <c r="G150" s="13"/>
      <c r="H150" s="13"/>
      <c r="I150" s="13"/>
    </row>
  </sheetData>
  <mergeCells count="44">
    <mergeCell ref="C78:C89"/>
    <mergeCell ref="B78:B89"/>
    <mergeCell ref="C62:C77"/>
    <mergeCell ref="B62:B77"/>
    <mergeCell ref="B109:B113"/>
    <mergeCell ref="C109:C113"/>
    <mergeCell ref="B90:B95"/>
    <mergeCell ref="C90:C95"/>
    <mergeCell ref="B96:B106"/>
    <mergeCell ref="C96:C106"/>
    <mergeCell ref="B107:B108"/>
    <mergeCell ref="C107:C108"/>
    <mergeCell ref="B42:B55"/>
    <mergeCell ref="C42:C55"/>
    <mergeCell ref="B56:B61"/>
    <mergeCell ref="C56:C61"/>
    <mergeCell ref="A14:C14"/>
    <mergeCell ref="A33:C33"/>
    <mergeCell ref="B34:B41"/>
    <mergeCell ref="C34:C41"/>
    <mergeCell ref="C15:C32"/>
    <mergeCell ref="H11:I11"/>
    <mergeCell ref="A4:I4"/>
    <mergeCell ref="A5:I5"/>
    <mergeCell ref="A6:I6"/>
    <mergeCell ref="A7:I7"/>
    <mergeCell ref="A8:I8"/>
    <mergeCell ref="A9:I9"/>
    <mergeCell ref="A11:A12"/>
    <mergeCell ref="B11:B12"/>
    <mergeCell ref="C11:C12"/>
    <mergeCell ref="D11:E11"/>
    <mergeCell ref="F11:G11"/>
    <mergeCell ref="B114:B115"/>
    <mergeCell ref="C114:C115"/>
    <mergeCell ref="B116:B119"/>
    <mergeCell ref="C116:C119"/>
    <mergeCell ref="B120:B130"/>
    <mergeCell ref="C120:C130"/>
    <mergeCell ref="A139:B139"/>
    <mergeCell ref="B131:B132"/>
    <mergeCell ref="C131:C132"/>
    <mergeCell ref="C133:C135"/>
    <mergeCell ref="B133:B135"/>
  </mergeCells>
  <pageMargins left="0.70866141732283472" right="0.70866141732283472" top="0.74803149606299213" bottom="0.74803149606299213" header="0.31496062992125984" footer="0.31496062992125984"/>
  <pageSetup paperSize="9"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інформ про бюджет</vt:lpstr>
    </vt:vector>
  </TitlesOfParts>
  <Company>MFA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Admin</cp:lastModifiedBy>
  <cp:lastPrinted>2019-03-12T07:28:27Z</cp:lastPrinted>
  <dcterms:created xsi:type="dcterms:W3CDTF">2011-04-18T08:50:18Z</dcterms:created>
  <dcterms:modified xsi:type="dcterms:W3CDTF">2019-03-12T08:04:52Z</dcterms:modified>
</cp:coreProperties>
</file>